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wonl.sharepoint.com/teams/SIA-AFD-Bureau-Breed/Gedeelde documenten/A Financieringsinstrumenten/RAAK-PRO/PRO 2026-7 SIA/3._Definitieve_documenten/1. Aanvraagdocumenten/"/>
    </mc:Choice>
  </mc:AlternateContent>
  <xr:revisionPtr revIDLastSave="305" documentId="8_{40FE1CD4-21C2-442C-AF6D-42A5EE33E686}" xr6:coauthVersionLast="47" xr6:coauthVersionMax="47" xr10:uidLastSave="{713ED080-9E07-4CB7-AE83-B6C3C8C6E11A}"/>
  <bookViews>
    <workbookView xWindow="-110" yWindow="-110" windowWidth="19420" windowHeight="11500" tabRatio="844" xr2:uid="{00000000-000D-0000-FFFF-FFFF00000000}"/>
  </bookViews>
  <sheets>
    <sheet name="Voorblad" sheetId="8" r:id="rId1"/>
    <sheet name="Subsidievaststelling" sheetId="10" state="hidden" r:id="rId2"/>
    <sheet name="Samenvattend overzicht" sheetId="1" r:id="rId3"/>
    <sheet name="Dekking" sheetId="11" r:id="rId4"/>
    <sheet name="Typen organisatie" sheetId="12" r:id="rId5"/>
    <sheet name="Werkpakket 1" sheetId="2" r:id="rId6"/>
    <sheet name="Werkpakket 2" sheetId="3" r:id="rId7"/>
    <sheet name="Werkpakket 3" sheetId="4" r:id="rId8"/>
    <sheet name="Werkpakket 4" sheetId="5" r:id="rId9"/>
    <sheet name="Werkpakket 5" sheetId="6" r:id="rId10"/>
    <sheet name="Werkpakket 6" sheetId="13" r:id="rId11"/>
    <sheet name="Projectmanagement" sheetId="9" r:id="rId12"/>
    <sheet name="Materieel" sheetId="7" r:id="rId13"/>
  </sheets>
  <definedNames>
    <definedName name="_xlnm._FilterDatabase" localSheetId="12" hidden="1">Materieel!$A$13:$G$13</definedName>
    <definedName name="_xlnm._FilterDatabase" localSheetId="11" hidden="1">Projectmanagement!$A$9:$K$9</definedName>
    <definedName name="_xlnm._FilterDatabase" localSheetId="5" hidden="1">'Werkpakket 1'!$A$9:$K$83</definedName>
    <definedName name="_xlnm._FilterDatabase" localSheetId="6" hidden="1">'Werkpakket 2'!$A$9:$K$9</definedName>
    <definedName name="_xlnm._FilterDatabase" localSheetId="7" hidden="1">'Werkpakket 3'!$A$9:$K$9</definedName>
    <definedName name="_xlnm._FilterDatabase" localSheetId="8" hidden="1">'Werkpakket 4'!$A$9:$K$9</definedName>
    <definedName name="_xlnm._FilterDatabase" localSheetId="9" hidden="1">'Werkpakket 5'!$A$9:$K$9</definedName>
    <definedName name="_xlnm._FilterDatabase" localSheetId="10" hidden="1">'Werkpakket 6'!$A$9:$K$9</definedName>
    <definedName name="_xlnm.Print_Area" localSheetId="3">Dekking!$A$1:$G$61</definedName>
    <definedName name="_xlnm.Print_Area" localSheetId="2">'Samenvattend overzicht'!$A$1:$L$82</definedName>
    <definedName name="_xlnm.Print_Area" localSheetId="1">Subsidievaststelling!$A$1:$O$47</definedName>
    <definedName name="_xlnm.Print_Area" localSheetId="0">Voorblad!$A$1:$T$73</definedName>
    <definedName name="_xlnm.Print_Titles" localSheetId="12">Materieel!$A:$B,Materieel!$1:$16</definedName>
    <definedName name="_xlnm.Print_Titles" localSheetId="11">Projectmanagement!$A:$D,Projectmanagement!$1:$10</definedName>
    <definedName name="_xlnm.Print_Titles" localSheetId="5">'Werkpakket 1'!$A:$D,'Werkpakket 1'!$1:$10</definedName>
    <definedName name="_xlnm.Print_Titles" localSheetId="6">'Werkpakket 2'!$A:$D,'Werkpakket 2'!$1:$10</definedName>
    <definedName name="_xlnm.Print_Titles" localSheetId="7">'Werkpakket 3'!$A:$D,'Werkpakket 3'!$1:$10</definedName>
    <definedName name="_xlnm.Print_Titles" localSheetId="8">'Werkpakket 4'!$A:$D,'Werkpakket 4'!$1:$10</definedName>
    <definedName name="_xlnm.Print_Titles" localSheetId="9">'Werkpakket 5'!$A:$D,'Werkpakket 5'!$1:$10</definedName>
    <definedName name="_xlnm.Print_Titles" localSheetId="10">'Werkpakket 6'!$A:$D,'Werkpakket 6'!$1:$10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0" l="1"/>
  <c r="M6" i="11" l="1"/>
  <c r="M7" i="11"/>
  <c r="M8" i="11"/>
  <c r="D6" i="11"/>
  <c r="D7" i="11"/>
  <c r="D8" i="11"/>
  <c r="B42" i="8" l="1"/>
  <c r="B36" i="8"/>
  <c r="B26" i="1"/>
  <c r="B43" i="8"/>
  <c r="B21" i="10" l="1"/>
  <c r="T16" i="10"/>
  <c r="R124" i="11" l="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R92" i="11"/>
  <c r="R91" i="11"/>
  <c r="R90" i="11"/>
  <c r="R89" i="11"/>
  <c r="R88" i="11"/>
  <c r="R87" i="11"/>
  <c r="R86" i="11"/>
  <c r="R85" i="11"/>
  <c r="R84" i="11"/>
  <c r="R83" i="11"/>
  <c r="R82" i="11"/>
  <c r="R81" i="11"/>
  <c r="R80"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7" i="11"/>
  <c r="R36" i="11"/>
  <c r="R35" i="11"/>
  <c r="R34" i="11"/>
  <c r="R33" i="11"/>
  <c r="R32" i="11"/>
  <c r="R31" i="11"/>
  <c r="R30" i="11"/>
  <c r="R29" i="11"/>
  <c r="R28" i="11"/>
  <c r="R27" i="11"/>
  <c r="R26" i="11"/>
  <c r="R24" i="11"/>
  <c r="A9" i="7"/>
  <c r="I24" i="11" l="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A2" i="1" l="1"/>
  <c r="B21" i="1"/>
  <c r="K149" i="13"/>
  <c r="G149" i="13"/>
  <c r="K148" i="13"/>
  <c r="G148" i="13"/>
  <c r="K147" i="13"/>
  <c r="G147" i="13"/>
  <c r="K146" i="13"/>
  <c r="G146" i="13"/>
  <c r="K145" i="13"/>
  <c r="G145" i="13"/>
  <c r="K144" i="13"/>
  <c r="G144" i="13"/>
  <c r="K143" i="13"/>
  <c r="G143" i="13"/>
  <c r="K142" i="13"/>
  <c r="G142" i="13"/>
  <c r="K141" i="13"/>
  <c r="G141" i="13"/>
  <c r="K140" i="13"/>
  <c r="G140" i="13"/>
  <c r="K139" i="13"/>
  <c r="G139" i="13"/>
  <c r="K138" i="13"/>
  <c r="G138" i="13"/>
  <c r="K137" i="13"/>
  <c r="G137" i="13"/>
  <c r="K136" i="13"/>
  <c r="G136" i="13"/>
  <c r="K135" i="13"/>
  <c r="G135" i="13"/>
  <c r="K134" i="13"/>
  <c r="G134" i="13"/>
  <c r="K133" i="13"/>
  <c r="G133" i="13"/>
  <c r="K132" i="13"/>
  <c r="G132" i="13"/>
  <c r="K131" i="13"/>
  <c r="G131" i="13"/>
  <c r="K130" i="13"/>
  <c r="G130" i="13"/>
  <c r="K129" i="13"/>
  <c r="G129" i="13"/>
  <c r="K128" i="13"/>
  <c r="G128" i="13"/>
  <c r="K127" i="13"/>
  <c r="G127" i="13"/>
  <c r="K126" i="13"/>
  <c r="G126" i="13"/>
  <c r="K125" i="13"/>
  <c r="G125" i="13"/>
  <c r="K124" i="13"/>
  <c r="G124" i="13"/>
  <c r="K123" i="13"/>
  <c r="G123" i="13"/>
  <c r="K122" i="13"/>
  <c r="G122" i="13"/>
  <c r="K121" i="13"/>
  <c r="G121" i="13"/>
  <c r="K120" i="13"/>
  <c r="G120" i="13"/>
  <c r="K119" i="13"/>
  <c r="G119" i="13"/>
  <c r="K118" i="13"/>
  <c r="G118" i="13"/>
  <c r="K117" i="13"/>
  <c r="G117" i="13"/>
  <c r="K116" i="13"/>
  <c r="G116" i="13"/>
  <c r="K115" i="13"/>
  <c r="G115" i="13"/>
  <c r="K114" i="13"/>
  <c r="G114" i="13"/>
  <c r="K113" i="13"/>
  <c r="G113" i="13"/>
  <c r="K112" i="13"/>
  <c r="G112" i="13"/>
  <c r="K111" i="13"/>
  <c r="G111" i="13"/>
  <c r="K110" i="13"/>
  <c r="G110" i="13"/>
  <c r="K109" i="13"/>
  <c r="G109" i="13"/>
  <c r="K108" i="13"/>
  <c r="G108" i="13"/>
  <c r="K107" i="13"/>
  <c r="G107" i="13"/>
  <c r="K106" i="13"/>
  <c r="G106" i="13"/>
  <c r="K105" i="13"/>
  <c r="G105" i="13"/>
  <c r="K104" i="13"/>
  <c r="G104" i="13"/>
  <c r="K103" i="13"/>
  <c r="G103" i="13"/>
  <c r="K102" i="13"/>
  <c r="G102" i="13"/>
  <c r="K101" i="13"/>
  <c r="G101" i="13"/>
  <c r="K100" i="13"/>
  <c r="G100" i="13"/>
  <c r="K99" i="13"/>
  <c r="G99" i="13"/>
  <c r="K98" i="13"/>
  <c r="G98" i="13"/>
  <c r="K97" i="13"/>
  <c r="G97" i="13"/>
  <c r="K96" i="13"/>
  <c r="G96" i="13"/>
  <c r="K95" i="13"/>
  <c r="G95" i="13"/>
  <c r="K94" i="13"/>
  <c r="G94" i="13"/>
  <c r="K93" i="13"/>
  <c r="G93" i="13"/>
  <c r="K92" i="13"/>
  <c r="G92" i="13"/>
  <c r="K91" i="13"/>
  <c r="G91" i="13"/>
  <c r="K90" i="13"/>
  <c r="G90" i="13"/>
  <c r="K89" i="13"/>
  <c r="G89" i="13"/>
  <c r="K88" i="13"/>
  <c r="G88" i="13"/>
  <c r="K87" i="13"/>
  <c r="G87" i="13"/>
  <c r="K86" i="13"/>
  <c r="G86" i="13"/>
  <c r="K85" i="13"/>
  <c r="G85" i="13"/>
  <c r="K84" i="13"/>
  <c r="G84" i="13"/>
  <c r="K83" i="13"/>
  <c r="G83" i="13"/>
  <c r="K82" i="13"/>
  <c r="G82" i="13"/>
  <c r="K81" i="13"/>
  <c r="G81" i="13"/>
  <c r="K80" i="13"/>
  <c r="G80" i="13"/>
  <c r="K79" i="13"/>
  <c r="G79" i="13"/>
  <c r="K78" i="13"/>
  <c r="G78" i="13"/>
  <c r="K77" i="13"/>
  <c r="G77" i="13"/>
  <c r="K76" i="13"/>
  <c r="G76" i="13"/>
  <c r="K75" i="13"/>
  <c r="G75" i="13"/>
  <c r="K74" i="13"/>
  <c r="G74" i="13"/>
  <c r="K73" i="13"/>
  <c r="G73" i="13"/>
  <c r="K72" i="13"/>
  <c r="G72" i="13"/>
  <c r="K71" i="13"/>
  <c r="G71" i="13"/>
  <c r="K70" i="13"/>
  <c r="G70" i="13"/>
  <c r="K69" i="13"/>
  <c r="G69" i="13"/>
  <c r="K68" i="13"/>
  <c r="G68" i="13"/>
  <c r="K67" i="13"/>
  <c r="G67" i="13"/>
  <c r="K66" i="13"/>
  <c r="G66" i="13"/>
  <c r="K65" i="13"/>
  <c r="G65" i="13"/>
  <c r="K64" i="13"/>
  <c r="G64" i="13"/>
  <c r="K63" i="13"/>
  <c r="G63" i="13"/>
  <c r="K62" i="13"/>
  <c r="G62" i="13"/>
  <c r="K61" i="13"/>
  <c r="G61" i="13"/>
  <c r="K60" i="13"/>
  <c r="G60" i="13"/>
  <c r="K59" i="13"/>
  <c r="G59" i="13"/>
  <c r="K58" i="13"/>
  <c r="G58" i="13"/>
  <c r="K57" i="13"/>
  <c r="G57" i="13"/>
  <c r="K56" i="13"/>
  <c r="G56" i="13"/>
  <c r="K55" i="13"/>
  <c r="G55" i="13"/>
  <c r="K54" i="13"/>
  <c r="G54" i="13"/>
  <c r="K53" i="13"/>
  <c r="G53" i="13"/>
  <c r="K52" i="13"/>
  <c r="G52" i="13"/>
  <c r="K51" i="13"/>
  <c r="G51" i="13"/>
  <c r="K50" i="13"/>
  <c r="G50" i="13"/>
  <c r="K49" i="13"/>
  <c r="G49" i="13"/>
  <c r="K48" i="13"/>
  <c r="G48" i="13"/>
  <c r="K47" i="13"/>
  <c r="G47" i="13"/>
  <c r="K46" i="13"/>
  <c r="G46" i="13"/>
  <c r="K45" i="13"/>
  <c r="G45" i="13"/>
  <c r="K44" i="13"/>
  <c r="G44" i="13"/>
  <c r="K43" i="13"/>
  <c r="G43" i="13"/>
  <c r="K42" i="13"/>
  <c r="G42" i="13"/>
  <c r="K41" i="13"/>
  <c r="G41" i="13"/>
  <c r="K40" i="13"/>
  <c r="G40" i="13"/>
  <c r="K39" i="13"/>
  <c r="G39" i="13"/>
  <c r="K38" i="13"/>
  <c r="G38" i="13"/>
  <c r="K37" i="13"/>
  <c r="G37" i="13"/>
  <c r="K36" i="13"/>
  <c r="G36" i="13"/>
  <c r="K35" i="13"/>
  <c r="G35" i="13"/>
  <c r="K34" i="13"/>
  <c r="G34" i="13"/>
  <c r="K33" i="13"/>
  <c r="G33" i="13"/>
  <c r="K32" i="13"/>
  <c r="G32" i="13"/>
  <c r="K31" i="13"/>
  <c r="G31" i="13"/>
  <c r="K30" i="13"/>
  <c r="G30" i="13"/>
  <c r="K29" i="13"/>
  <c r="G29" i="13"/>
  <c r="K28" i="13"/>
  <c r="G28" i="13"/>
  <c r="K27" i="13"/>
  <c r="G27" i="13"/>
  <c r="K26" i="13"/>
  <c r="G26" i="13"/>
  <c r="K25" i="13"/>
  <c r="G25" i="13"/>
  <c r="K24" i="13"/>
  <c r="G24" i="13"/>
  <c r="K23" i="13"/>
  <c r="G23" i="13"/>
  <c r="K22" i="13"/>
  <c r="G22" i="13"/>
  <c r="K21" i="13"/>
  <c r="G21" i="13"/>
  <c r="K20" i="13"/>
  <c r="G20" i="13"/>
  <c r="K19" i="13"/>
  <c r="G19" i="13"/>
  <c r="K18" i="13"/>
  <c r="G18" i="13"/>
  <c r="K17" i="13"/>
  <c r="G17" i="13"/>
  <c r="K16" i="13"/>
  <c r="G16" i="13"/>
  <c r="K15" i="13"/>
  <c r="G15" i="13"/>
  <c r="K14" i="13"/>
  <c r="G14" i="13"/>
  <c r="K13" i="13"/>
  <c r="G13" i="13"/>
  <c r="K12" i="13"/>
  <c r="G12" i="13"/>
  <c r="K11" i="13"/>
  <c r="G11" i="13"/>
  <c r="B6" i="13"/>
  <c r="A4" i="13"/>
  <c r="C3" i="13"/>
  <c r="C2" i="13"/>
  <c r="B2" i="13"/>
  <c r="A1" i="13"/>
  <c r="G5" i="13" l="1"/>
  <c r="K10" i="13"/>
  <c r="H21" i="1" s="1"/>
  <c r="G10" i="13"/>
  <c r="C21" i="1" s="1"/>
  <c r="K5" i="13"/>
  <c r="G84" i="9"/>
  <c r="K84" i="9"/>
  <c r="G85" i="9"/>
  <c r="K85" i="9"/>
  <c r="G86" i="9"/>
  <c r="K86" i="9"/>
  <c r="G87" i="9"/>
  <c r="K87" i="9"/>
  <c r="G88" i="9"/>
  <c r="K88" i="9"/>
  <c r="G89" i="9"/>
  <c r="K89" i="9"/>
  <c r="G90" i="9"/>
  <c r="K90" i="9"/>
  <c r="G91" i="9"/>
  <c r="K91" i="9"/>
  <c r="G92" i="9"/>
  <c r="K92" i="9"/>
  <c r="G93" i="9"/>
  <c r="K93" i="9"/>
  <c r="G94" i="9"/>
  <c r="K94" i="9"/>
  <c r="G95" i="9"/>
  <c r="K95" i="9"/>
  <c r="G96" i="9"/>
  <c r="K96" i="9"/>
  <c r="G97" i="9"/>
  <c r="K97" i="9"/>
  <c r="G98" i="9"/>
  <c r="K98" i="9"/>
  <c r="G99" i="9"/>
  <c r="K99" i="9"/>
  <c r="G100" i="9"/>
  <c r="K100" i="9"/>
  <c r="G101" i="9"/>
  <c r="K101" i="9"/>
  <c r="G102" i="9"/>
  <c r="K102" i="9"/>
  <c r="G103" i="9"/>
  <c r="K103" i="9"/>
  <c r="G104" i="9"/>
  <c r="K104" i="9"/>
  <c r="G105" i="9"/>
  <c r="K105" i="9"/>
  <c r="G106" i="9"/>
  <c r="K106" i="9"/>
  <c r="G107" i="9"/>
  <c r="K107" i="9"/>
  <c r="G108" i="9"/>
  <c r="K108" i="9"/>
  <c r="G109" i="9"/>
  <c r="K109" i="9"/>
  <c r="G110" i="9"/>
  <c r="K110" i="9"/>
  <c r="G111" i="9"/>
  <c r="K111" i="9"/>
  <c r="G112" i="9"/>
  <c r="K112" i="9"/>
  <c r="G113" i="9"/>
  <c r="K113" i="9"/>
  <c r="G114" i="9"/>
  <c r="K114" i="9"/>
  <c r="G115" i="9"/>
  <c r="K115" i="9"/>
  <c r="G116" i="9"/>
  <c r="K116" i="9"/>
  <c r="G117" i="9"/>
  <c r="K117" i="9"/>
  <c r="G118" i="9"/>
  <c r="K118" i="9"/>
  <c r="G119" i="9"/>
  <c r="K119" i="9"/>
  <c r="G120" i="9"/>
  <c r="K120" i="9"/>
  <c r="G121" i="9"/>
  <c r="K121" i="9"/>
  <c r="G122" i="9"/>
  <c r="K122" i="9"/>
  <c r="G123" i="9"/>
  <c r="K123" i="9"/>
  <c r="G124" i="9"/>
  <c r="K124" i="9"/>
  <c r="G125" i="9"/>
  <c r="K125" i="9"/>
  <c r="G126" i="9"/>
  <c r="K126" i="9"/>
  <c r="G127" i="9"/>
  <c r="K127" i="9"/>
  <c r="G128" i="9"/>
  <c r="K128" i="9"/>
  <c r="G129" i="9"/>
  <c r="K129" i="9"/>
  <c r="G130" i="9"/>
  <c r="K130" i="9"/>
  <c r="G131" i="9"/>
  <c r="K131" i="9"/>
  <c r="G132" i="9"/>
  <c r="K132" i="9"/>
  <c r="G133" i="9"/>
  <c r="K133" i="9"/>
  <c r="G134" i="9"/>
  <c r="K134" i="9"/>
  <c r="G135" i="9"/>
  <c r="K135" i="9"/>
  <c r="G136" i="9"/>
  <c r="K136" i="9"/>
  <c r="G137" i="9"/>
  <c r="K137" i="9"/>
  <c r="G138" i="9"/>
  <c r="K138" i="9"/>
  <c r="G139" i="9"/>
  <c r="K139" i="9"/>
  <c r="G140" i="9"/>
  <c r="K140" i="9"/>
  <c r="G141" i="9"/>
  <c r="K141" i="9"/>
  <c r="G142" i="9"/>
  <c r="K142" i="9"/>
  <c r="G143" i="9"/>
  <c r="K143" i="9"/>
  <c r="G144" i="9"/>
  <c r="K144" i="9"/>
  <c r="G145" i="9"/>
  <c r="K145" i="9"/>
  <c r="G146" i="9"/>
  <c r="K146" i="9"/>
  <c r="G147" i="9"/>
  <c r="K147" i="9"/>
  <c r="G148" i="9"/>
  <c r="K148" i="9"/>
  <c r="G149" i="9"/>
  <c r="K149" i="9"/>
  <c r="G84" i="6"/>
  <c r="K84" i="6"/>
  <c r="G85" i="6"/>
  <c r="K85" i="6"/>
  <c r="G86" i="6"/>
  <c r="K86" i="6"/>
  <c r="G87" i="6"/>
  <c r="K87" i="6"/>
  <c r="G88" i="6"/>
  <c r="K88" i="6"/>
  <c r="G89" i="6"/>
  <c r="K89" i="6"/>
  <c r="G90" i="6"/>
  <c r="K90" i="6"/>
  <c r="G91" i="6"/>
  <c r="K91" i="6"/>
  <c r="G92" i="6"/>
  <c r="K92" i="6"/>
  <c r="G93" i="6"/>
  <c r="K93" i="6"/>
  <c r="G94" i="6"/>
  <c r="K94" i="6"/>
  <c r="G95" i="6"/>
  <c r="K95" i="6"/>
  <c r="G96" i="6"/>
  <c r="K96" i="6"/>
  <c r="G97" i="6"/>
  <c r="K97" i="6"/>
  <c r="G98" i="6"/>
  <c r="K98" i="6"/>
  <c r="G99" i="6"/>
  <c r="K99" i="6"/>
  <c r="G100" i="6"/>
  <c r="K100" i="6"/>
  <c r="G101" i="6"/>
  <c r="K101" i="6"/>
  <c r="G102" i="6"/>
  <c r="K102" i="6"/>
  <c r="G103" i="6"/>
  <c r="K103" i="6"/>
  <c r="G104" i="6"/>
  <c r="K104" i="6"/>
  <c r="G105" i="6"/>
  <c r="K105" i="6"/>
  <c r="G106" i="6"/>
  <c r="K106" i="6"/>
  <c r="G107" i="6"/>
  <c r="K107" i="6"/>
  <c r="G108" i="6"/>
  <c r="K108" i="6"/>
  <c r="G109" i="6"/>
  <c r="K109" i="6"/>
  <c r="G110" i="6"/>
  <c r="K110" i="6"/>
  <c r="G111" i="6"/>
  <c r="K111" i="6"/>
  <c r="G112" i="6"/>
  <c r="K112" i="6"/>
  <c r="G113" i="6"/>
  <c r="K113" i="6"/>
  <c r="G114" i="6"/>
  <c r="K114" i="6"/>
  <c r="G115" i="6"/>
  <c r="K115" i="6"/>
  <c r="G116" i="6"/>
  <c r="K116" i="6"/>
  <c r="G117" i="6"/>
  <c r="K117" i="6"/>
  <c r="G118" i="6"/>
  <c r="K118" i="6"/>
  <c r="G119" i="6"/>
  <c r="K119" i="6"/>
  <c r="G120" i="6"/>
  <c r="K120" i="6"/>
  <c r="G121" i="6"/>
  <c r="K121" i="6"/>
  <c r="G122" i="6"/>
  <c r="K122" i="6"/>
  <c r="G123" i="6"/>
  <c r="K123" i="6"/>
  <c r="G124" i="6"/>
  <c r="K124" i="6"/>
  <c r="G125" i="6"/>
  <c r="K125" i="6"/>
  <c r="G126" i="6"/>
  <c r="K126" i="6"/>
  <c r="G127" i="6"/>
  <c r="K127" i="6"/>
  <c r="G128" i="6"/>
  <c r="K128" i="6"/>
  <c r="G129" i="6"/>
  <c r="K129" i="6"/>
  <c r="G130" i="6"/>
  <c r="K130" i="6"/>
  <c r="G131" i="6"/>
  <c r="K131" i="6"/>
  <c r="G132" i="6"/>
  <c r="K132" i="6"/>
  <c r="G133" i="6"/>
  <c r="K133" i="6"/>
  <c r="G134" i="6"/>
  <c r="K134" i="6"/>
  <c r="G135" i="6"/>
  <c r="K135" i="6"/>
  <c r="G136" i="6"/>
  <c r="K136" i="6"/>
  <c r="G137" i="6"/>
  <c r="K137" i="6"/>
  <c r="G138" i="6"/>
  <c r="K138" i="6"/>
  <c r="G139" i="6"/>
  <c r="K139" i="6"/>
  <c r="G140" i="6"/>
  <c r="K140" i="6"/>
  <c r="G141" i="6"/>
  <c r="K141" i="6"/>
  <c r="G142" i="6"/>
  <c r="K142" i="6"/>
  <c r="G143" i="6"/>
  <c r="K143" i="6"/>
  <c r="G144" i="6"/>
  <c r="K144" i="6"/>
  <c r="G145" i="6"/>
  <c r="K145" i="6"/>
  <c r="G146" i="6"/>
  <c r="K146" i="6"/>
  <c r="G147" i="6"/>
  <c r="K147" i="6"/>
  <c r="G148" i="6"/>
  <c r="K148" i="6"/>
  <c r="G149" i="6"/>
  <c r="K149" i="6"/>
  <c r="G84" i="5"/>
  <c r="K84" i="5"/>
  <c r="G85" i="5"/>
  <c r="K85" i="5"/>
  <c r="G86" i="5"/>
  <c r="K86" i="5"/>
  <c r="G87" i="5"/>
  <c r="K87" i="5"/>
  <c r="G88" i="5"/>
  <c r="K88" i="5"/>
  <c r="G89" i="5"/>
  <c r="K89" i="5"/>
  <c r="G90" i="5"/>
  <c r="K90" i="5"/>
  <c r="G91" i="5"/>
  <c r="K91" i="5"/>
  <c r="G92" i="5"/>
  <c r="K92" i="5"/>
  <c r="G93" i="5"/>
  <c r="K93" i="5"/>
  <c r="G94" i="5"/>
  <c r="K94" i="5"/>
  <c r="G95" i="5"/>
  <c r="K95" i="5"/>
  <c r="G96" i="5"/>
  <c r="K96" i="5"/>
  <c r="G97" i="5"/>
  <c r="K97" i="5"/>
  <c r="G98" i="5"/>
  <c r="K98" i="5"/>
  <c r="G99" i="5"/>
  <c r="K99" i="5"/>
  <c r="G100" i="5"/>
  <c r="K100" i="5"/>
  <c r="G101" i="5"/>
  <c r="K101" i="5"/>
  <c r="G102" i="5"/>
  <c r="K102" i="5"/>
  <c r="G103" i="5"/>
  <c r="K103" i="5"/>
  <c r="G104" i="5"/>
  <c r="K104" i="5"/>
  <c r="G105" i="5"/>
  <c r="K105" i="5"/>
  <c r="G106" i="5"/>
  <c r="K106" i="5"/>
  <c r="G107" i="5"/>
  <c r="K107" i="5"/>
  <c r="G108" i="5"/>
  <c r="K108" i="5"/>
  <c r="G109" i="5"/>
  <c r="K109" i="5"/>
  <c r="G110" i="5"/>
  <c r="K110" i="5"/>
  <c r="G111" i="5"/>
  <c r="K111" i="5"/>
  <c r="G112" i="5"/>
  <c r="K112" i="5"/>
  <c r="G113" i="5"/>
  <c r="K113" i="5"/>
  <c r="G114" i="5"/>
  <c r="K114" i="5"/>
  <c r="G115" i="5"/>
  <c r="K115" i="5"/>
  <c r="G116" i="5"/>
  <c r="K116" i="5"/>
  <c r="G117" i="5"/>
  <c r="K117" i="5"/>
  <c r="G118" i="5"/>
  <c r="K118" i="5"/>
  <c r="G119" i="5"/>
  <c r="K119" i="5"/>
  <c r="G120" i="5"/>
  <c r="K120" i="5"/>
  <c r="G121" i="5"/>
  <c r="K121" i="5"/>
  <c r="G122" i="5"/>
  <c r="K122" i="5"/>
  <c r="G123" i="5"/>
  <c r="K123" i="5"/>
  <c r="G124" i="5"/>
  <c r="K124" i="5"/>
  <c r="G125" i="5"/>
  <c r="K125" i="5"/>
  <c r="G126" i="5"/>
  <c r="K126" i="5"/>
  <c r="G127" i="5"/>
  <c r="K127" i="5"/>
  <c r="G128" i="5"/>
  <c r="K128" i="5"/>
  <c r="G129" i="5"/>
  <c r="K129" i="5"/>
  <c r="G130" i="5"/>
  <c r="K130" i="5"/>
  <c r="G131" i="5"/>
  <c r="K131" i="5"/>
  <c r="G132" i="5"/>
  <c r="K132" i="5"/>
  <c r="G133" i="5"/>
  <c r="K133" i="5"/>
  <c r="G134" i="5"/>
  <c r="K134" i="5"/>
  <c r="G135" i="5"/>
  <c r="K135" i="5"/>
  <c r="G136" i="5"/>
  <c r="K136" i="5"/>
  <c r="G137" i="5"/>
  <c r="K137" i="5"/>
  <c r="G138" i="5"/>
  <c r="K138" i="5"/>
  <c r="G139" i="5"/>
  <c r="K139" i="5"/>
  <c r="G140" i="5"/>
  <c r="K140" i="5"/>
  <c r="G141" i="5"/>
  <c r="K141" i="5"/>
  <c r="G142" i="5"/>
  <c r="K142" i="5"/>
  <c r="G143" i="5"/>
  <c r="K143" i="5"/>
  <c r="G144" i="5"/>
  <c r="K144" i="5"/>
  <c r="G145" i="5"/>
  <c r="K145" i="5"/>
  <c r="G146" i="5"/>
  <c r="K146" i="5"/>
  <c r="G147" i="5"/>
  <c r="K147" i="5"/>
  <c r="G148" i="5"/>
  <c r="K148" i="5"/>
  <c r="G149" i="5"/>
  <c r="K149" i="5"/>
  <c r="B16" i="1" l="1"/>
  <c r="B24" i="1"/>
  <c r="B22" i="1"/>
  <c r="B20" i="1"/>
  <c r="B19" i="1"/>
  <c r="B18" i="1"/>
  <c r="B17" i="1"/>
  <c r="C7" i="10" l="1"/>
  <c r="E22" i="10" l="1"/>
  <c r="O9" i="1" l="1"/>
  <c r="L22" i="10"/>
  <c r="I22" i="10"/>
  <c r="M27" i="1"/>
  <c r="M16" i="1"/>
  <c r="P24" i="11"/>
  <c r="G24" i="11"/>
  <c r="N34" i="1" s="1"/>
  <c r="G14" i="7"/>
  <c r="E14" i="7"/>
  <c r="B12" i="11"/>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E16" i="7" l="1"/>
  <c r="K10" i="4"/>
  <c r="K10" i="3"/>
  <c r="G10" i="3"/>
  <c r="J24" i="1"/>
  <c r="J19" i="10" s="1"/>
  <c r="H24" i="1"/>
  <c r="H19" i="10" s="1"/>
  <c r="F24" i="1"/>
  <c r="F19" i="10" s="1"/>
  <c r="A4" i="3"/>
  <c r="A4" i="4"/>
  <c r="A4" i="5"/>
  <c r="A4" i="6"/>
  <c r="A4" i="9"/>
  <c r="A4" i="7"/>
  <c r="A4" i="2"/>
  <c r="G16" i="7"/>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B5" i="8"/>
  <c r="C5" i="1" s="1"/>
  <c r="M19" i="10" l="1"/>
  <c r="L19" i="10" s="1"/>
  <c r="C35" i="1"/>
  <c r="N14" i="1"/>
  <c r="O14" i="1" s="1"/>
  <c r="C6" i="10"/>
  <c r="E24" i="1"/>
  <c r="E19" i="10" s="1"/>
  <c r="C19" i="10" s="1"/>
  <c r="I24" i="1"/>
  <c r="I19" i="10" s="1"/>
  <c r="C24" i="1"/>
  <c r="L25" i="11"/>
  <c r="C25" i="11"/>
  <c r="R25" i="11" l="1"/>
  <c r="I25" i="11"/>
  <c r="G11" i="9"/>
  <c r="G12" i="9"/>
  <c r="G13" i="9"/>
  <c r="G14" i="9"/>
  <c r="G15" i="9"/>
  <c r="G16" i="9"/>
  <c r="G17" i="9"/>
  <c r="O10" i="1" l="1"/>
  <c r="N10" i="1"/>
  <c r="N9" i="1"/>
  <c r="C4" i="10" l="1"/>
  <c r="C5" i="10"/>
  <c r="F3" i="11" l="1"/>
  <c r="F2" i="11"/>
  <c r="E2" i="11"/>
  <c r="B4" i="1" l="1"/>
  <c r="B3" i="13" s="1"/>
  <c r="E3" i="11" l="1"/>
  <c r="A1" i="11"/>
  <c r="A1" i="1"/>
  <c r="A1" i="10" l="1"/>
  <c r="G71" i="9"/>
  <c r="K71" i="9"/>
  <c r="G72" i="9"/>
  <c r="K72" i="9"/>
  <c r="G73" i="9"/>
  <c r="K73" i="9"/>
  <c r="G74" i="9"/>
  <c r="K74" i="9"/>
  <c r="G75" i="9"/>
  <c r="K75" i="9"/>
  <c r="G76" i="9"/>
  <c r="K76" i="9"/>
  <c r="G77" i="9"/>
  <c r="K77" i="9"/>
  <c r="G78" i="9"/>
  <c r="K78" i="9"/>
  <c r="G79" i="9"/>
  <c r="K79" i="9"/>
  <c r="G80" i="9"/>
  <c r="K80" i="9"/>
  <c r="G81" i="9"/>
  <c r="K81" i="9"/>
  <c r="G82" i="9"/>
  <c r="K82" i="9"/>
  <c r="G83" i="9"/>
  <c r="K83" i="9"/>
  <c r="G71" i="4"/>
  <c r="G72" i="4"/>
  <c r="G73" i="4"/>
  <c r="G74" i="4"/>
  <c r="G75" i="4"/>
  <c r="G76" i="4"/>
  <c r="G77" i="4"/>
  <c r="G78" i="4"/>
  <c r="G79" i="4"/>
  <c r="G80" i="4"/>
  <c r="G81" i="4"/>
  <c r="G82" i="4"/>
  <c r="G83" i="4"/>
  <c r="G71" i="5"/>
  <c r="K71" i="5"/>
  <c r="G72" i="5"/>
  <c r="K72" i="5"/>
  <c r="G73" i="5"/>
  <c r="K73" i="5"/>
  <c r="G74" i="5"/>
  <c r="K74" i="5"/>
  <c r="G75" i="5"/>
  <c r="K75" i="5"/>
  <c r="G76" i="5"/>
  <c r="K76" i="5"/>
  <c r="G77" i="5"/>
  <c r="K77" i="5"/>
  <c r="G78" i="5"/>
  <c r="K78" i="5"/>
  <c r="G79" i="5"/>
  <c r="K79" i="5"/>
  <c r="G80" i="5"/>
  <c r="K80" i="5"/>
  <c r="G81" i="5"/>
  <c r="K81" i="5"/>
  <c r="G82" i="5"/>
  <c r="K82" i="5"/>
  <c r="G83" i="5"/>
  <c r="K83" i="5"/>
  <c r="G71" i="6"/>
  <c r="K71" i="6"/>
  <c r="G72" i="6"/>
  <c r="K72" i="6"/>
  <c r="G73" i="6"/>
  <c r="K73" i="6"/>
  <c r="G74" i="6"/>
  <c r="K74" i="6"/>
  <c r="G75" i="6"/>
  <c r="K75" i="6"/>
  <c r="G76" i="6"/>
  <c r="K76" i="6"/>
  <c r="G77" i="6"/>
  <c r="K77" i="6"/>
  <c r="G78" i="6"/>
  <c r="K78" i="6"/>
  <c r="G79" i="6"/>
  <c r="K79" i="6"/>
  <c r="G80" i="6"/>
  <c r="K80" i="6"/>
  <c r="G81" i="6"/>
  <c r="K81" i="6"/>
  <c r="G82" i="6"/>
  <c r="K82" i="6"/>
  <c r="G83" i="6"/>
  <c r="K83" i="6"/>
  <c r="G71" i="2"/>
  <c r="G72" i="2"/>
  <c r="G73" i="2"/>
  <c r="G74" i="2"/>
  <c r="G75" i="2"/>
  <c r="G76" i="2"/>
  <c r="G77" i="2"/>
  <c r="G78" i="2"/>
  <c r="G79" i="2"/>
  <c r="G80" i="2"/>
  <c r="G81" i="2"/>
  <c r="G82" i="2"/>
  <c r="G83" i="2"/>
  <c r="B6" i="3"/>
  <c r="B6" i="4"/>
  <c r="B6" i="5"/>
  <c r="B6" i="6"/>
  <c r="B6" i="9"/>
  <c r="B6" i="2"/>
  <c r="A6" i="7"/>
  <c r="H18" i="1"/>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2"/>
  <c r="H16" i="1" s="1"/>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11" i="4"/>
  <c r="G11" i="5"/>
  <c r="G11" i="6"/>
  <c r="C3" i="9"/>
  <c r="B3" i="9"/>
  <c r="C2" i="9"/>
  <c r="B2" i="9"/>
  <c r="A1" i="9"/>
  <c r="B3" i="7"/>
  <c r="A3" i="7"/>
  <c r="B2" i="7"/>
  <c r="A2" i="7"/>
  <c r="A1" i="7"/>
  <c r="C3" i="6"/>
  <c r="B3" i="6"/>
  <c r="C2" i="6"/>
  <c r="B2" i="6"/>
  <c r="A1" i="6"/>
  <c r="C3" i="5"/>
  <c r="B3" i="5"/>
  <c r="C2" i="5"/>
  <c r="B2" i="5"/>
  <c r="A1" i="5"/>
  <c r="C3" i="4"/>
  <c r="B3" i="4"/>
  <c r="C2" i="4"/>
  <c r="B2" i="4"/>
  <c r="A1" i="4"/>
  <c r="C3" i="3"/>
  <c r="B3" i="3"/>
  <c r="C2" i="3"/>
  <c r="B2" i="3"/>
  <c r="A1" i="3"/>
  <c r="C3" i="2"/>
  <c r="C2" i="2"/>
  <c r="B3" i="2"/>
  <c r="B2" i="2"/>
  <c r="A1" i="2"/>
  <c r="G10" i="9" l="1"/>
  <c r="K10" i="9"/>
  <c r="N26" i="11"/>
  <c r="Q26" i="11" s="1"/>
  <c r="N34" i="11"/>
  <c r="N42" i="11"/>
  <c r="N50" i="11"/>
  <c r="N58" i="11"/>
  <c r="Q58" i="11" s="1"/>
  <c r="N66" i="11"/>
  <c r="Q66" i="11" s="1"/>
  <c r="N74" i="11"/>
  <c r="Q74" i="11" s="1"/>
  <c r="N82" i="11"/>
  <c r="Q82" i="11" s="1"/>
  <c r="N90" i="11"/>
  <c r="Q90" i="11" s="1"/>
  <c r="N98" i="11"/>
  <c r="Q98" i="11" s="1"/>
  <c r="N106" i="11"/>
  <c r="Q106" i="11" s="1"/>
  <c r="N114" i="11"/>
  <c r="Q114" i="11" s="1"/>
  <c r="N122" i="11"/>
  <c r="Q122" i="11" s="1"/>
  <c r="E30" i="11"/>
  <c r="E38" i="11"/>
  <c r="E46" i="11"/>
  <c r="E54" i="11"/>
  <c r="H54" i="11" s="1"/>
  <c r="E62" i="11"/>
  <c r="H62" i="11" s="1"/>
  <c r="E70" i="11"/>
  <c r="H70" i="11" s="1"/>
  <c r="E78" i="11"/>
  <c r="H78" i="11" s="1"/>
  <c r="E86" i="11"/>
  <c r="H86" i="11" s="1"/>
  <c r="E94" i="11"/>
  <c r="H94" i="11" s="1"/>
  <c r="E102" i="11"/>
  <c r="H102" i="11" s="1"/>
  <c r="E110" i="11"/>
  <c r="H110" i="11" s="1"/>
  <c r="E118" i="11"/>
  <c r="H118" i="11" s="1"/>
  <c r="N27" i="11"/>
  <c r="N35" i="11"/>
  <c r="N43" i="11"/>
  <c r="N51" i="11"/>
  <c r="N59" i="11"/>
  <c r="Q59" i="11" s="1"/>
  <c r="N67" i="11"/>
  <c r="Q67" i="11" s="1"/>
  <c r="N75" i="11"/>
  <c r="Q75" i="11" s="1"/>
  <c r="N83" i="11"/>
  <c r="Q83" i="11" s="1"/>
  <c r="N91" i="11"/>
  <c r="Q91" i="11" s="1"/>
  <c r="N99" i="11"/>
  <c r="Q99" i="11" s="1"/>
  <c r="N107" i="11"/>
  <c r="Q107" i="11" s="1"/>
  <c r="N115" i="11"/>
  <c r="Q115" i="11" s="1"/>
  <c r="N123" i="11"/>
  <c r="Q123" i="11" s="1"/>
  <c r="E31" i="11"/>
  <c r="E39" i="11"/>
  <c r="E47" i="11"/>
  <c r="E55" i="11"/>
  <c r="H55" i="11" s="1"/>
  <c r="E63" i="11"/>
  <c r="H63" i="11" s="1"/>
  <c r="E71" i="11"/>
  <c r="H71" i="11" s="1"/>
  <c r="E79" i="11"/>
  <c r="H79" i="11" s="1"/>
  <c r="E87" i="11"/>
  <c r="H87" i="11" s="1"/>
  <c r="E95" i="11"/>
  <c r="H95" i="11" s="1"/>
  <c r="E103" i="11"/>
  <c r="H103" i="11" s="1"/>
  <c r="E111" i="11"/>
  <c r="H111" i="11" s="1"/>
  <c r="E119" i="11"/>
  <c r="H119" i="11" s="1"/>
  <c r="N36" i="11"/>
  <c r="N44" i="11"/>
  <c r="N52" i="11"/>
  <c r="N60" i="11"/>
  <c r="Q60" i="11" s="1"/>
  <c r="N68" i="11"/>
  <c r="Q68" i="11" s="1"/>
  <c r="N76" i="11"/>
  <c r="Q76" i="11" s="1"/>
  <c r="N84" i="11"/>
  <c r="Q84" i="11" s="1"/>
  <c r="N92" i="11"/>
  <c r="Q92" i="11" s="1"/>
  <c r="N100" i="11"/>
  <c r="Q100" i="11" s="1"/>
  <c r="N108" i="11"/>
  <c r="Q108" i="11" s="1"/>
  <c r="N124" i="11"/>
  <c r="Q124" i="11" s="1"/>
  <c r="E32" i="11"/>
  <c r="E48" i="11"/>
  <c r="E56" i="11"/>
  <c r="H56" i="11" s="1"/>
  <c r="E80" i="11"/>
  <c r="H80" i="11" s="1"/>
  <c r="E96" i="11"/>
  <c r="H96" i="11" s="1"/>
  <c r="E112" i="11"/>
  <c r="H112" i="11" s="1"/>
  <c r="N37" i="11"/>
  <c r="N61" i="11"/>
  <c r="Q61" i="11" s="1"/>
  <c r="N77" i="11"/>
  <c r="Q77" i="11" s="1"/>
  <c r="N93" i="11"/>
  <c r="Q93" i="11" s="1"/>
  <c r="N109" i="11"/>
  <c r="Q109" i="11" s="1"/>
  <c r="E33" i="11"/>
  <c r="E57" i="11"/>
  <c r="H57" i="11" s="1"/>
  <c r="E73" i="11"/>
  <c r="H73" i="11" s="1"/>
  <c r="E89" i="11"/>
  <c r="H89" i="11" s="1"/>
  <c r="E105" i="11"/>
  <c r="H105" i="11" s="1"/>
  <c r="E121" i="11"/>
  <c r="H121" i="11" s="1"/>
  <c r="N28" i="11"/>
  <c r="N116" i="11"/>
  <c r="Q116" i="11" s="1"/>
  <c r="E40" i="11"/>
  <c r="E64" i="11"/>
  <c r="H64" i="11" s="1"/>
  <c r="E72" i="11"/>
  <c r="H72" i="11" s="1"/>
  <c r="E88" i="11"/>
  <c r="H88" i="11" s="1"/>
  <c r="E104" i="11"/>
  <c r="H104" i="11" s="1"/>
  <c r="E120" i="11"/>
  <c r="H120" i="11" s="1"/>
  <c r="N45" i="11"/>
  <c r="N53" i="11"/>
  <c r="Q53" i="11" s="1"/>
  <c r="N69" i="11"/>
  <c r="Q69" i="11" s="1"/>
  <c r="N85" i="11"/>
  <c r="Q85" i="11" s="1"/>
  <c r="N101" i="11"/>
  <c r="Q101" i="11" s="1"/>
  <c r="N117" i="11"/>
  <c r="Q117" i="11" s="1"/>
  <c r="E41" i="11"/>
  <c r="E49" i="11"/>
  <c r="E65" i="11"/>
  <c r="H65" i="11" s="1"/>
  <c r="E81" i="11"/>
  <c r="H81" i="11" s="1"/>
  <c r="E97" i="11"/>
  <c r="H97" i="11" s="1"/>
  <c r="E113" i="11"/>
  <c r="H113" i="11" s="1"/>
  <c r="N29" i="11"/>
  <c r="N30" i="11"/>
  <c r="N38" i="11"/>
  <c r="N46" i="11"/>
  <c r="N54" i="11"/>
  <c r="Q54" i="11" s="1"/>
  <c r="N62" i="11"/>
  <c r="Q62" i="11" s="1"/>
  <c r="N70" i="11"/>
  <c r="Q70" i="11" s="1"/>
  <c r="N78" i="11"/>
  <c r="Q78" i="11" s="1"/>
  <c r="N86" i="11"/>
  <c r="Q86" i="11" s="1"/>
  <c r="N94" i="11"/>
  <c r="Q94" i="11" s="1"/>
  <c r="N102" i="11"/>
  <c r="Q102" i="11" s="1"/>
  <c r="N110" i="11"/>
  <c r="Q110" i="11" s="1"/>
  <c r="N118" i="11"/>
  <c r="Q118" i="11" s="1"/>
  <c r="E26" i="11"/>
  <c r="E34" i="11"/>
  <c r="E42" i="11"/>
  <c r="E50" i="11"/>
  <c r="E58" i="11"/>
  <c r="H58" i="11" s="1"/>
  <c r="E66" i="11"/>
  <c r="H66" i="11" s="1"/>
  <c r="E74" i="11"/>
  <c r="H74" i="11" s="1"/>
  <c r="E82" i="11"/>
  <c r="H82" i="11" s="1"/>
  <c r="E90" i="11"/>
  <c r="H90" i="11" s="1"/>
  <c r="E98" i="11"/>
  <c r="H98" i="11" s="1"/>
  <c r="E106" i="11"/>
  <c r="H106" i="11" s="1"/>
  <c r="E114" i="11"/>
  <c r="H114" i="11" s="1"/>
  <c r="E122" i="11"/>
  <c r="H122" i="11" s="1"/>
  <c r="N39" i="11"/>
  <c r="N47" i="11"/>
  <c r="N55" i="11"/>
  <c r="Q55" i="11" s="1"/>
  <c r="N63" i="11"/>
  <c r="Q63" i="11" s="1"/>
  <c r="N71" i="11"/>
  <c r="Q71" i="11" s="1"/>
  <c r="N79" i="11"/>
  <c r="Q79" i="11" s="1"/>
  <c r="N87" i="11"/>
  <c r="Q87" i="11" s="1"/>
  <c r="N95" i="11"/>
  <c r="Q95" i="11" s="1"/>
  <c r="N111" i="11"/>
  <c r="Q111" i="11" s="1"/>
  <c r="N119" i="11"/>
  <c r="Q119" i="11" s="1"/>
  <c r="E27" i="11"/>
  <c r="E35" i="11"/>
  <c r="E51" i="11"/>
  <c r="E67" i="11"/>
  <c r="H67" i="11" s="1"/>
  <c r="E83" i="11"/>
  <c r="H83" i="11" s="1"/>
  <c r="E99" i="11"/>
  <c r="H99" i="11" s="1"/>
  <c r="E115" i="11"/>
  <c r="H115" i="11" s="1"/>
  <c r="N31" i="11"/>
  <c r="N103" i="11"/>
  <c r="Q103" i="11" s="1"/>
  <c r="E43" i="11"/>
  <c r="E59" i="11"/>
  <c r="H59" i="11" s="1"/>
  <c r="E75" i="11"/>
  <c r="H75" i="11" s="1"/>
  <c r="E91" i="11"/>
  <c r="H91" i="11" s="1"/>
  <c r="E107" i="11"/>
  <c r="H107" i="11" s="1"/>
  <c r="E123" i="11"/>
  <c r="H123" i="11" s="1"/>
  <c r="N80" i="11"/>
  <c r="Q80" i="11" s="1"/>
  <c r="N104" i="11"/>
  <c r="Q104" i="11" s="1"/>
  <c r="N120" i="11"/>
  <c r="Q120" i="11" s="1"/>
  <c r="E36" i="11"/>
  <c r="E44" i="11"/>
  <c r="E60" i="11"/>
  <c r="H60" i="11" s="1"/>
  <c r="E76" i="11"/>
  <c r="H76" i="11" s="1"/>
  <c r="E92" i="11"/>
  <c r="H92" i="11" s="1"/>
  <c r="E108" i="11"/>
  <c r="H108" i="11" s="1"/>
  <c r="E124" i="11"/>
  <c r="H124" i="11" s="1"/>
  <c r="N32" i="11"/>
  <c r="N40" i="11"/>
  <c r="N48" i="11"/>
  <c r="N56" i="11"/>
  <c r="Q56" i="11" s="1"/>
  <c r="N64" i="11"/>
  <c r="Q64" i="11" s="1"/>
  <c r="N72" i="11"/>
  <c r="Q72" i="11" s="1"/>
  <c r="N88" i="11"/>
  <c r="Q88" i="11" s="1"/>
  <c r="N96" i="11"/>
  <c r="Q96" i="11" s="1"/>
  <c r="N112" i="11"/>
  <c r="Q112" i="11" s="1"/>
  <c r="E28" i="11"/>
  <c r="E52" i="11"/>
  <c r="E68" i="11"/>
  <c r="H68" i="11" s="1"/>
  <c r="E84" i="11"/>
  <c r="H84" i="11" s="1"/>
  <c r="E100" i="11"/>
  <c r="H100" i="11" s="1"/>
  <c r="E116" i="11"/>
  <c r="H116" i="11" s="1"/>
  <c r="E101" i="11"/>
  <c r="H101" i="11" s="1"/>
  <c r="N33" i="11"/>
  <c r="N41" i="11"/>
  <c r="N49" i="11"/>
  <c r="N57" i="11"/>
  <c r="Q57" i="11" s="1"/>
  <c r="N65" i="11"/>
  <c r="Q65" i="11" s="1"/>
  <c r="N73" i="11"/>
  <c r="Q73" i="11" s="1"/>
  <c r="N81" i="11"/>
  <c r="Q81" i="11" s="1"/>
  <c r="N89" i="11"/>
  <c r="Q89" i="11" s="1"/>
  <c r="N97" i="11"/>
  <c r="Q97" i="11" s="1"/>
  <c r="N105" i="11"/>
  <c r="Q105" i="11" s="1"/>
  <c r="N113" i="11"/>
  <c r="Q113" i="11" s="1"/>
  <c r="N121" i="11"/>
  <c r="Q121" i="11" s="1"/>
  <c r="E29" i="11"/>
  <c r="E37" i="11"/>
  <c r="E45" i="11"/>
  <c r="E53" i="11"/>
  <c r="H53" i="11" s="1"/>
  <c r="E61" i="11"/>
  <c r="H61" i="11" s="1"/>
  <c r="E69" i="11"/>
  <c r="H69" i="11" s="1"/>
  <c r="E77" i="11"/>
  <c r="H77" i="11" s="1"/>
  <c r="E85" i="11"/>
  <c r="H85" i="11" s="1"/>
  <c r="E93" i="11"/>
  <c r="H93" i="11" s="1"/>
  <c r="E109" i="11"/>
  <c r="H109" i="11" s="1"/>
  <c r="E117" i="11"/>
  <c r="H117" i="11" s="1"/>
  <c r="N25" i="11"/>
  <c r="K10" i="6"/>
  <c r="H20" i="1" s="1"/>
  <c r="K10" i="5"/>
  <c r="H19" i="1" s="1"/>
  <c r="G10" i="6"/>
  <c r="C20" i="1" s="1"/>
  <c r="G10" i="5"/>
  <c r="C19" i="1" s="1"/>
  <c r="G10" i="4"/>
  <c r="C18" i="1" s="1"/>
  <c r="H22" i="1"/>
  <c r="C22" i="1"/>
  <c r="C17" i="1"/>
  <c r="H17" i="1"/>
  <c r="K5" i="6"/>
  <c r="K5" i="4"/>
  <c r="G5" i="6"/>
  <c r="G5" i="9"/>
  <c r="G5" i="3"/>
  <c r="G5" i="7"/>
  <c r="G5" i="4"/>
  <c r="G5" i="5"/>
  <c r="K5" i="5"/>
  <c r="K5" i="9"/>
  <c r="E5" i="7"/>
  <c r="K5" i="2"/>
  <c r="N8" i="11" l="1"/>
  <c r="H13" i="1" s="1"/>
  <c r="H15" i="10" s="1"/>
  <c r="O8" i="11"/>
  <c r="P8" i="11"/>
  <c r="N6" i="11"/>
  <c r="N7" i="11"/>
  <c r="P7" i="11"/>
  <c r="O7" i="11"/>
  <c r="P6" i="11"/>
  <c r="O6" i="11"/>
  <c r="H26" i="11"/>
  <c r="H28" i="11"/>
  <c r="Q30" i="11"/>
  <c r="Q52" i="11"/>
  <c r="Q36" i="11"/>
  <c r="H31" i="11"/>
  <c r="H32" i="11"/>
  <c r="H47" i="11"/>
  <c r="H39" i="11"/>
  <c r="H50" i="11"/>
  <c r="H42" i="11"/>
  <c r="Q39" i="11"/>
  <c r="Q47" i="11"/>
  <c r="Q45" i="11"/>
  <c r="Q29" i="11"/>
  <c r="Q38" i="11"/>
  <c r="Q48" i="11"/>
  <c r="Q32" i="11"/>
  <c r="H41" i="11"/>
  <c r="H44" i="11"/>
  <c r="Q49" i="11"/>
  <c r="Q33" i="11"/>
  <c r="Q46" i="11"/>
  <c r="H34" i="11"/>
  <c r="H45" i="11"/>
  <c r="H48" i="11"/>
  <c r="Q51" i="11"/>
  <c r="Q31" i="11"/>
  <c r="Q7" i="11" s="1"/>
  <c r="J12" i="1" s="1"/>
  <c r="J14" i="10" s="1"/>
  <c r="Q50" i="11"/>
  <c r="Q41" i="11"/>
  <c r="Q44" i="11"/>
  <c r="H30" i="11"/>
  <c r="H49" i="11"/>
  <c r="H52" i="11"/>
  <c r="H36" i="11"/>
  <c r="Q43" i="11"/>
  <c r="H29" i="11"/>
  <c r="H37" i="11"/>
  <c r="H40" i="11"/>
  <c r="H33" i="11"/>
  <c r="H51" i="11"/>
  <c r="H43" i="11"/>
  <c r="H35" i="11"/>
  <c r="H46" i="11"/>
  <c r="H38" i="11"/>
  <c r="H27" i="11"/>
  <c r="Q35" i="11"/>
  <c r="Q42" i="11"/>
  <c r="Q37" i="11"/>
  <c r="Q40" i="11"/>
  <c r="Q34" i="11"/>
  <c r="H23" i="1"/>
  <c r="H18" i="10" s="1"/>
  <c r="H20" i="10" s="1"/>
  <c r="Q25" i="11"/>
  <c r="N24" i="11"/>
  <c r="N19" i="11" s="1"/>
  <c r="Q8" i="11" l="1"/>
  <c r="J13" i="1" s="1"/>
  <c r="J15" i="10" s="1"/>
  <c r="I13" i="1"/>
  <c r="I15" i="10" s="1"/>
  <c r="I12" i="1"/>
  <c r="I14" i="10" s="1"/>
  <c r="H12" i="1"/>
  <c r="H14" i="10" s="1"/>
  <c r="H25" i="1"/>
  <c r="I11" i="1"/>
  <c r="I13" i="10" s="1"/>
  <c r="Q28" i="11"/>
  <c r="O24" i="11"/>
  <c r="Q27" i="11"/>
  <c r="H11" i="1"/>
  <c r="H13" i="10" s="1"/>
  <c r="Q6" i="11" l="1"/>
  <c r="N26" i="1"/>
  <c r="Q24" i="11"/>
  <c r="R6" i="11"/>
  <c r="R7" i="11"/>
  <c r="I14" i="1"/>
  <c r="H16" i="10"/>
  <c r="H14" i="1"/>
  <c r="I26" i="1" l="1"/>
  <c r="N23" i="1"/>
  <c r="N22" i="1"/>
  <c r="J11" i="1"/>
  <c r="J13" i="10" s="1"/>
  <c r="J16" i="10" s="1"/>
  <c r="I16" i="10"/>
  <c r="G11" i="2"/>
  <c r="E25" i="11" s="1"/>
  <c r="E8" i="11" l="1"/>
  <c r="C13" i="1" s="1"/>
  <c r="E7" i="11"/>
  <c r="C12" i="1" s="1"/>
  <c r="E6" i="11"/>
  <c r="G8" i="11"/>
  <c r="F8" i="11"/>
  <c r="K13" i="10"/>
  <c r="K15" i="10"/>
  <c r="M15" i="10" s="1"/>
  <c r="K14" i="10"/>
  <c r="F24" i="11"/>
  <c r="N35" i="1" s="1"/>
  <c r="R20" i="10"/>
  <c r="I21" i="10"/>
  <c r="G10" i="2"/>
  <c r="C16" i="1" s="1"/>
  <c r="G5" i="2"/>
  <c r="E13" i="1" l="1"/>
  <c r="E15" i="10" s="1"/>
  <c r="C14" i="10"/>
  <c r="C15" i="10"/>
  <c r="L15" i="10"/>
  <c r="J14" i="1"/>
  <c r="N24" i="1" s="1"/>
  <c r="G7" i="11"/>
  <c r="H25" i="11"/>
  <c r="H8" i="11" s="1"/>
  <c r="F13" i="1" s="1"/>
  <c r="F15" i="10" s="1"/>
  <c r="F6" i="11"/>
  <c r="F7" i="11"/>
  <c r="G6" i="11"/>
  <c r="C23" i="1"/>
  <c r="E24" i="11"/>
  <c r="E19" i="11" s="1"/>
  <c r="J23" i="1" l="1"/>
  <c r="K13" i="1"/>
  <c r="K11" i="1"/>
  <c r="N27" i="1"/>
  <c r="O27" i="1" s="1"/>
  <c r="K12" i="1"/>
  <c r="E12" i="1"/>
  <c r="E14" i="10" s="1"/>
  <c r="N36" i="1"/>
  <c r="H7" i="11"/>
  <c r="F12" i="1" s="1"/>
  <c r="F14" i="10" s="1"/>
  <c r="M14" i="10" s="1"/>
  <c r="I6" i="11"/>
  <c r="I7" i="11"/>
  <c r="H6" i="11"/>
  <c r="E11" i="1"/>
  <c r="E13" i="10" s="1"/>
  <c r="C25" i="1"/>
  <c r="N15" i="1" s="1"/>
  <c r="C11" i="1"/>
  <c r="I23" i="1" l="1"/>
  <c r="I25" i="1" s="1"/>
  <c r="N25" i="1" s="1"/>
  <c r="J18" i="10"/>
  <c r="J20" i="10" s="1"/>
  <c r="L14" i="10"/>
  <c r="E16" i="10"/>
  <c r="J25" i="1"/>
  <c r="K24" i="1" s="1"/>
  <c r="C14" i="1"/>
  <c r="C13" i="10"/>
  <c r="C16" i="10" s="1"/>
  <c r="O15" i="1"/>
  <c r="E14" i="1"/>
  <c r="N37" i="1" s="1"/>
  <c r="D24" i="1"/>
  <c r="D23" i="1"/>
  <c r="E18" i="11"/>
  <c r="E20" i="11" s="1"/>
  <c r="K23" i="1" l="1"/>
  <c r="D13" i="1"/>
  <c r="D12" i="1"/>
  <c r="I18" i="10"/>
  <c r="I20" i="10" s="1"/>
  <c r="K18" i="10"/>
  <c r="K19" i="10"/>
  <c r="D13" i="10"/>
  <c r="D14" i="10"/>
  <c r="N12" i="1"/>
  <c r="B26" i="10"/>
  <c r="K5" i="3" l="1"/>
  <c r="O26" i="1" l="1"/>
  <c r="H24" i="11" l="1"/>
  <c r="F11" i="1" l="1"/>
  <c r="F14" i="1" l="1"/>
  <c r="G13" i="1" s="1"/>
  <c r="F13" i="10"/>
  <c r="B13" i="1"/>
  <c r="B29" i="1"/>
  <c r="N16" i="1" l="1"/>
  <c r="O16" i="1" s="1"/>
  <c r="G12" i="1"/>
  <c r="F23" i="1"/>
  <c r="G11" i="1"/>
  <c r="N13" i="1"/>
  <c r="O13" i="1" s="1"/>
  <c r="C32" i="1" l="1"/>
  <c r="C34" i="1" s="1"/>
  <c r="F18" i="10"/>
  <c r="F20" i="10" s="1"/>
  <c r="F16" i="10"/>
  <c r="E23" i="1"/>
  <c r="E18" i="10" s="1"/>
  <c r="E20" i="10" s="1"/>
  <c r="F25" i="1"/>
  <c r="G24" i="1" s="1"/>
  <c r="G18" i="10" l="1"/>
  <c r="C18" i="10"/>
  <c r="C20" i="10" s="1"/>
  <c r="C36" i="1"/>
  <c r="O24" i="1" s="1"/>
  <c r="G15" i="10"/>
  <c r="G23" i="1"/>
  <c r="E25" i="1"/>
  <c r="G19" i="10" l="1"/>
  <c r="G13" i="10"/>
  <c r="G14" i="10"/>
  <c r="M16" i="10"/>
  <c r="O25" i="1"/>
  <c r="R19" i="10"/>
  <c r="E34" i="10"/>
  <c r="D15" i="10"/>
  <c r="E21" i="10"/>
  <c r="D18" i="10"/>
  <c r="D19" i="10"/>
  <c r="M13" i="10" l="1"/>
  <c r="N13" i="10" s="1"/>
  <c r="M20" i="10"/>
  <c r="R21" i="10"/>
  <c r="S21" i="10" s="1"/>
  <c r="N14" i="10"/>
  <c r="N15" i="10"/>
  <c r="E33" i="10"/>
  <c r="E35" i="10" s="1"/>
  <c r="N17" i="1"/>
  <c r="O17" i="1" s="1"/>
  <c r="E26" i="1"/>
  <c r="O11" i="1"/>
  <c r="D11" i="1"/>
  <c r="N11" i="1"/>
  <c r="N18" i="11"/>
  <c r="N20" i="11" s="1"/>
  <c r="O22" i="1" s="1"/>
  <c r="R23" i="10" l="1"/>
  <c r="S23" i="10" s="1"/>
  <c r="M18" i="10"/>
  <c r="N18" i="10" s="1"/>
  <c r="L13" i="10"/>
  <c r="L16" i="10" s="1"/>
  <c r="B35" i="10"/>
  <c r="E36" i="10"/>
  <c r="N19" i="10"/>
  <c r="R22" i="10" l="1"/>
  <c r="L21" i="10"/>
  <c r="L18" i="10"/>
  <c r="L20" i="10" s="1"/>
</calcChain>
</file>

<file path=xl/sharedStrings.xml><?xml version="1.0" encoding="utf-8"?>
<sst xmlns="http://schemas.openxmlformats.org/spreadsheetml/2006/main" count="503" uniqueCount="202">
  <si>
    <t>Regieorgaan SIA</t>
  </si>
  <si>
    <t>Begrotingsformat incl. format voor voortgangs- en eindrapportage</t>
  </si>
  <si>
    <t>Toelichting bij dit begrotingsformat</t>
  </si>
  <si>
    <t xml:space="preserve">In het werkblad Samenvattend overzicht vult u de titel van het projectvoorstel en de naam van de aanvrager in. Kies ook de duur van het thema. In het werkblad Dekking voert u de organisaties in het consortium op met de eventuele financiering die zij zelf leveren. In de volgende werkbladen (Werkpakket 1 t/m 6, Projectmanagement en Materieel) kunt u de begroting en realisatie opvoeren. Het invullen van deze werkbladen wordt hieronder in detail toegelicht. Het werkblad Samenvattend overzicht neemt de ingevulde gegevens uit de andere werkbladen automatisch over. </t>
  </si>
  <si>
    <t>Cofinanciering en eigen bijdrage</t>
  </si>
  <si>
    <t>Voor de subsidie is het ook vereist dat de partners eigen financiering inbrengen. Voor de aanvragende hogeschool wordt de term 'eigen bijdrage' gebruikt, voor alle andere consortiumpartners de term 'cofinanciering'. Alleen op cofinanciering is de NWO Regeling cofinanciering van toepassing.</t>
  </si>
  <si>
    <t>Dekking</t>
  </si>
  <si>
    <t>In dit werkblad maakt u het dekkingsplan. Voer de naam in van de organisaties in kolom C. Let op dat de naam van de organisatie hetzelfde is gespeld als op de werkbladen met de kostenonderbouwing. De tekenbevoegden van al deze organisaties moeten ook met een handtekening op het aanvraagformulier (consortiumpartnerformulier) hebben bevestigd, dat zij zich committeren aan de genoemde kosten en te leveren cofinanciering of eigen bijdrage.
Kies in kolom D het type organisatie (hogeschool of niet-hogeschool).
De totaal begrote kosten per organisatie (kolom E) worden automatisch ingevuld met de gegevens uit de werkbladen met de kostenonderbouwing.
In kolom F voert u de cofinanciering of eigen bijdrage in kind in en in kolom G de cash cofinanciering. 
Kolom H is het subsidiebedrag per organisatie. Dat wordt automatisch gevuld met het verschil tussen de begrote kosten (E) en de financiering anders dan van SIA (F en G). Indien een organisatie cash cofinanciering levert, is dit bedrag negatief.</t>
  </si>
  <si>
    <t>Kostenonderbouwing</t>
  </si>
  <si>
    <t>Loonkosten</t>
  </si>
  <si>
    <t>In de werkbladen van de werkpakketten (Werkpakket 1 t/m 6) en Projectmanagement kunt u de loonkosten van de verschillende activiteiten per organisatie en medewerker in detail begroten, zoals die in het projectvoorstel zijn opgenomen. Het is overigens niet vereist om alle 6 werkpakketten in te vullen. U kunt het project naar eigen inzicht verdelen in een aantal werkpakketten. Als u meer dan 6 werkpakketten in het projectvoorstel heeft opgenomen, geef dan tekstueel en/of met opmaak aan dat er op één werkblad verschillende werkpakketten genoemd staan.</t>
  </si>
  <si>
    <t xml:space="preserve">In kolom A kunt u aangeven welke activiteit uit het plan van aanpak wordt begroot en in kolom B welk (tussen-)resultaat u hiermee wilt bereiken. Deze kolommen zijn niet verplicht, maar u kunt hiermee de beoordelingscommissie of uzelf inzicht bieden in de uitvoering van het werkpakket. </t>
  </si>
  <si>
    <t>Vervolgens geeft u in kolommen C en D aan welke organisatie en functie u wilt begroten.</t>
  </si>
  <si>
    <t>In de kolommen E en F begroot u de uren en het tarief van de betrokken medewerker/functie.</t>
  </si>
  <si>
    <t>Materiële kosten en investeringen</t>
  </si>
  <si>
    <t>In de werkbladen Werkpakket 1 t/m 6 en Projectmanagement kunt u uitsluitend loonkosten begroten. Alle kosten die niet zijn gebaseerd op uren, zijn materiële kosten of afschrijvingen op investeringen. Zie de call for proposals voor het onderscheid en de bepalingen. Deze vermeldt u in het werkblad Materieel.
In kolom A zet u de omschrijving van de materiële kosten of afschrijving op de investering.
Kolom B en C kunt u gebruiken om de kosten verder te specificeren.
In kolom D voert u de organisatie op die deze kosten maakt. Als het gaat om het inkopen van diensten of materialen bij een organisatie die geen consortiumpartner is, geef dan de naam van de organisatie die deze kosten betaalt. Vaak is dat de penvoerder. Het is belangrijk dat u hier de naam opvoert van een van de partijen die in het consortium deelnemen, zodat de kosten ook onder die organisatie vallen op werkblad Dekking.
In kolom E zet u het bedrag.
In cel E15 geeft u het subsidiebedrag op dat u voor alle materiële kosten en afschrijvingen op investeringen samen aanvraagt.
Let op: voor een sluitende begroting kan het bedrag in cel E15 niet lager zijn dan het subsidiebedrag dat wordt besteed aan kosten van de partners. En het kan niet hoger zijn dan het bedrag dat wordt besteed aan materiële kosten van hogescholen en het subsidiebedrag voor kosten partners samen.</t>
  </si>
  <si>
    <t>Het invullen van negatieve kosten of negatieve cofinanciering is niet toegestaan en dan kleuren de desbetreffende velden rood. Alleen cash cofinanciering kan leiden tot een negatief subsidiebedrag op dezelfde regel. Corrigeer alle rood gekleurde velden, totdat er geen velden meer rood gekleurd zijn.</t>
  </si>
  <si>
    <t>Voortgangs- en eindrapportages</t>
  </si>
  <si>
    <t>Bij toewijzing van uw aanvraag gebruikt u dit begrotingsformat ook voor de in te dienen financiële voortgangs- en eindrapportages. In het werkblad Dekking gebruikt u kolom K t/m Q. Voor het registreren van de realisatie van de loonkosten vult u de kolommen I t/m K in en in het werkblad Materieel kolom G en cel G15. Het invullen van deze kolommen werkt op dezelfde wijze als bij de begrotingskolommen.</t>
  </si>
  <si>
    <t>In de loop van een project kunnen zich wijzigingen voordoen. Nieuwe kostenposten waarvoor een wijzigingsverzoek is goedgekeurd en/of die geen substantiële wijziging betreffen volgens de voorwaarden in het subsidieverleningsbesluit, voert u op in kolom A t/m C.</t>
  </si>
  <si>
    <t>Indien Regieorgaan SIA de subsidie voor de loonkosten bij toewijzing heeft geïndexeerd, zet u dan zelf in cel C33 van het Samenvattend overzicht het indexeringspercentage dat in het subsidieverleningsbesluit staat. Zie het rekenvoorbeeld onderaan voor een toelichting op de indexering.</t>
  </si>
  <si>
    <t>Subsidievoorwaarden</t>
  </si>
  <si>
    <t>Bij het gebruik van dit begrotingsformat dient u zich o.a. te houden aan de volgende voorwaarden en maximale percentages en bedragen, zoals ook aangegeven in de call for proposals:</t>
  </si>
  <si>
    <t>- De aanvrager is een door de overheid bekostigde hogeschool en wordt in dit begrotingsformat weergegeven als 'penvoerende hogeschool' en 'PV'.</t>
  </si>
  <si>
    <t>- Maximaal 10% van de totale kosten mag worden besteed aan projectmanagement.</t>
  </si>
  <si>
    <t>- Maximaal 10% van het subsidiebedrag mag worden besteed aan de specifieke post inhuur van derden.</t>
  </si>
  <si>
    <t>- Maximaal 50% van het subsidiebedrag voor materiële kosten mag besteed worden door onderzoeksorganisaties in het buitenland.</t>
  </si>
  <si>
    <t>- Maximaal 25% van het subsidiebedrag mag worden besteed aan afschrijvingen voor investeringen.</t>
  </si>
  <si>
    <t>Verschillen met eerdere begrotingsformats</t>
  </si>
  <si>
    <t>- De tabel Indexering subsidiebedrag is toegevoegd. Indien indexering plaatsvindt, dan staat hier in het subsidieverleningsbesluit met welk percentage de subsidie op de loonkosten wordt verhoogd. Neem dit over in uw voortgangs- en eindrapportage.</t>
  </si>
  <si>
    <r>
      <t xml:space="preserve">- De term </t>
    </r>
    <r>
      <rPr>
        <i/>
        <sz val="10"/>
        <rFont val="Arial"/>
        <family val="2"/>
      </rPr>
      <t>cofinanciering</t>
    </r>
    <r>
      <rPr>
        <sz val="10"/>
        <rFont val="Arial"/>
        <family val="2"/>
      </rPr>
      <t xml:space="preserve"> wordt niet meer gebruikt voor de eigen bijdrage van de aanvrager, in lijn met de definities die NWO hanteert. De aanvrager van het betreffende project levert een eigen bijdrage. De consortiumpartners leveren cofinanciering. Hiervoor geldt de NWO Regeling cofinanciering.</t>
    </r>
  </si>
  <si>
    <t>- Aanpassing in de termen en regelgeving rond met name cofinanciering en investeringen. Lees hiervoor ook de call for proposals.</t>
  </si>
  <si>
    <t>- In de call for proposals staat in paragraaf 3.3 welke kosten u kunt opvoeren. In Hoofdstuk 7 staan bepalingen en tarieven.</t>
  </si>
  <si>
    <t>Voorwaarden voor indiening</t>
  </si>
  <si>
    <t>Rechts van het samenvattend overzicht ziet u een aantal kerngegevens. Dat zijn de projecttitel, naam van de aanvrager, de totale projectkosten, de eigen bijdrage en cofinanciering, en het subsidiebedrag. Hier kunt u ook zien of uw begroting en (indien van toepassing) realisatie aan bovengenoemde financiële subsidievoorwaarden voldoen.</t>
  </si>
  <si>
    <t>Toelichting indexering</t>
  </si>
  <si>
    <t>Het HOT-tarief op het moment van de datum van het besluit van Regieorgaan SIA is van toepassing. Regieorgaan SIA past bij de eventuele toewijzing van de subsidie zo nodig eenmalig ambtshalve een indexering toe van de begrote loonkosten. Zie voor meer toelichting paragraaf 7.4 in de call for proposals. Dat gaat als volgt:</t>
  </si>
  <si>
    <t>1. Stel dat u een projectbegroting maakt met een omvang van € 700.000, met daarbij € 450.000 subsidie begroot voor loonkosten en € 250.000 subsidie voor materiële kosten en investeringen. De overige € 300.000 dekt u met cofinanciering en eigen bijdragen.</t>
  </si>
  <si>
    <t>2. Stel dat het besluit over uw aanvraag volgend jaar wordt genomen en de tarieven in de HOT van volgend jaar gemiddeld 3% hoger zijn dan dit jaar.</t>
  </si>
  <si>
    <t>3. Dan verleent Regieorgaan SIA het volgende subsidiebedrag: (€ 450.000 + 3%) + € 250.000 = € 713.500.</t>
  </si>
  <si>
    <r>
      <t xml:space="preserve">In uw voortgangs- en eindrapportage gebruikt u de HOT-tarieven van het besluitjaar. (In het geval van indexering dus </t>
    </r>
    <r>
      <rPr>
        <i/>
        <sz val="10"/>
        <rFont val="Arial"/>
        <family val="2"/>
      </rPr>
      <t>niet</t>
    </r>
    <r>
      <rPr>
        <sz val="10"/>
        <rFont val="Arial"/>
        <family val="2"/>
      </rPr>
      <t xml:space="preserve"> de HOT-tarieven van het aanvraagjaar vermenigvuldigd met de indexering.)</t>
    </r>
  </si>
  <si>
    <t>Ambtshalve indexeren als gevolg van andere geldende tarieven na indiening heeft geen invloed op de verhouding en minimale vereiste eigen bijdragen en cofinanciering voor de subsidie. Zie hiervoor paragraaf 3.3.5.2 van de call for proposals.</t>
  </si>
  <si>
    <t>Overige informatie</t>
  </si>
  <si>
    <t xml:space="preserve">De werkbladen zijn beveiligd. Indien u een onjuistheid in dit begrotingsformat ontdekt of indien u vragen heeft bij het invullen, dan verzoeken wij u dit te melden via e-mail aan matthijs.witkam@regieorgaan-sia.nl. </t>
  </si>
  <si>
    <t>De begroting bij de subsidieaanvraag, de voortgangs- en eindrapportages dienen in Excel in dit begrotingsformat digitaal aangeleverd te worden.</t>
  </si>
  <si>
    <t>De in te vullen velden in dit document zijn geel/roze gearceerd. Deze arcering kunt u hieronder in- en uitschakelen door in het hokje te klikken.</t>
  </si>
  <si>
    <t>Invulvelden arceren:</t>
  </si>
  <si>
    <t>N.B. Invulvelden zijn geel/roze:</t>
  </si>
  <si>
    <t>invulveld</t>
  </si>
  <si>
    <t>Input</t>
  </si>
  <si>
    <t>tekst</t>
  </si>
  <si>
    <t>getallen</t>
  </si>
  <si>
    <t>Programma</t>
  </si>
  <si>
    <t>RAAK-PRO</t>
  </si>
  <si>
    <t>Minimale subsidie</t>
  </si>
  <si>
    <t>Maximale subsidie</t>
  </si>
  <si>
    <t>750.000</t>
  </si>
  <si>
    <t>Minimale cofin/eigen bijdr.</t>
  </si>
  <si>
    <t>30%</t>
  </si>
  <si>
    <t>Max. subsidie aan partners</t>
  </si>
  <si>
    <t>25%</t>
  </si>
  <si>
    <t>Max. projectmanagement</t>
  </si>
  <si>
    <t>10%</t>
  </si>
  <si>
    <t>Cofin tov totale kosten/subsidie</t>
  </si>
  <si>
    <t>totale kosten</t>
  </si>
  <si>
    <t>Term partners</t>
  </si>
  <si>
    <t>consortiumpartners</t>
  </si>
  <si>
    <t>N.B. Regels verbergen na invullen!</t>
  </si>
  <si>
    <t>Bijlage: Totstandkoming subsidievaststelling</t>
  </si>
  <si>
    <t xml:space="preserve">Samenvatting printen: </t>
  </si>
  <si>
    <t>Of typ WAAR in cel A2 van het samenvattend overzicht (werkt eenmalig)</t>
  </si>
  <si>
    <t>Projecttitel</t>
  </si>
  <si>
    <t>Penvoerder</t>
  </si>
  <si>
    <t>Call</t>
  </si>
  <si>
    <t>Dossiernummer</t>
  </si>
  <si>
    <t>Budgetnummer</t>
  </si>
  <si>
    <t>Begroting</t>
  </si>
  <si>
    <t>Dekkingsplan</t>
  </si>
  <si>
    <t>Realisatie</t>
  </si>
  <si>
    <t>Subsidievaststelling</t>
  </si>
  <si>
    <t>Post</t>
  </si>
  <si>
    <r>
      <t>Bedrag</t>
    </r>
    <r>
      <rPr>
        <b/>
        <sz val="10"/>
        <color theme="0"/>
        <rFont val="Arial"/>
        <family val="2"/>
      </rPr>
      <t>b</t>
    </r>
  </si>
  <si>
    <r>
      <t>%</t>
    </r>
    <r>
      <rPr>
        <b/>
        <i/>
        <sz val="10"/>
        <color theme="0"/>
        <rFont val="Arial"/>
        <family val="2"/>
      </rPr>
      <t>b</t>
    </r>
  </si>
  <si>
    <r>
      <t>Eigen bijdrage en cofinanciering</t>
    </r>
    <r>
      <rPr>
        <b/>
        <sz val="10"/>
        <color theme="0"/>
        <rFont val="Arial"/>
        <family val="2"/>
      </rPr>
      <t>b</t>
    </r>
  </si>
  <si>
    <t>Verleende subsidie</t>
  </si>
  <si>
    <r>
      <t>%</t>
    </r>
    <r>
      <rPr>
        <b/>
        <i/>
        <sz val="10"/>
        <color theme="0"/>
        <rFont val="Arial"/>
        <family val="2"/>
      </rPr>
      <t>s</t>
    </r>
  </si>
  <si>
    <r>
      <t>Bedrag</t>
    </r>
    <r>
      <rPr>
        <b/>
        <sz val="10"/>
        <color theme="0"/>
        <rFont val="Arial"/>
        <family val="2"/>
      </rPr>
      <t>r</t>
    </r>
  </si>
  <si>
    <r>
      <t>Eigen bijdrage en cofinanciering</t>
    </r>
    <r>
      <rPr>
        <b/>
        <sz val="10"/>
        <color theme="0"/>
        <rFont val="Arial"/>
        <family val="2"/>
      </rPr>
      <t>r</t>
    </r>
  </si>
  <si>
    <t>Gerealiseerde subsidie</t>
  </si>
  <si>
    <r>
      <t>%</t>
    </r>
    <r>
      <rPr>
        <b/>
        <i/>
        <sz val="10"/>
        <color theme="0"/>
        <rFont val="Arial"/>
        <family val="2"/>
      </rPr>
      <t>r</t>
    </r>
  </si>
  <si>
    <t>Vastgestelde eigen bijdrage en cofinanciering</t>
  </si>
  <si>
    <t>Vastgestelde subsidie</t>
  </si>
  <si>
    <r>
      <t>%</t>
    </r>
    <r>
      <rPr>
        <b/>
        <i/>
        <sz val="10"/>
        <color theme="0"/>
        <rFont val="Arial"/>
        <family val="2"/>
      </rPr>
      <t>v</t>
    </r>
  </si>
  <si>
    <t>Specificatie naar organisatie</t>
  </si>
  <si>
    <t>vaststelling subsidie:</t>
  </si>
  <si>
    <t>Hogescholen</t>
  </si>
  <si>
    <t>nooit meer subsidie verlenen dan begroot</t>
  </si>
  <si>
    <t>Andere NL onderzoeksorg.</t>
  </si>
  <si>
    <t>nooit meer subsidie verlenen dan gerealiseerd</t>
  </si>
  <si>
    <t>maximale subsidie staat in verhouding tot cofinanciering</t>
  </si>
  <si>
    <t>Totale kosten</t>
  </si>
  <si>
    <t>maximale subsidie voor consortiumpartners is</t>
  </si>
  <si>
    <t>Specificatie naar activiteiten</t>
  </si>
  <si>
    <t>Materieel en investeringen</t>
  </si>
  <si>
    <t>Toegekende subsidie</t>
  </si>
  <si>
    <t>Gevraagde subsidie</t>
  </si>
  <si>
    <t>vereiste percentage eigen bijdragen</t>
  </si>
  <si>
    <t>Vastgestelde cofin.</t>
  </si>
  <si>
    <t>Spec. activiteiten</t>
  </si>
  <si>
    <t>bedragen in euro's</t>
  </si>
  <si>
    <t xml:space="preserve">Totaal vastgestelde subsidie: </t>
  </si>
  <si>
    <t xml:space="preserve">Reeds betaalde voorschotten: </t>
  </si>
  <si>
    <t>Niet benutte deel/intrekking:</t>
  </si>
  <si>
    <t>Pagina 3 van 3</t>
  </si>
  <si>
    <t>Bijlage: Goedgekeurde begroting</t>
  </si>
  <si>
    <t>Hogeschool die de aanvraag indient</t>
  </si>
  <si>
    <t>Ronde</t>
  </si>
  <si>
    <t>Kerngegevens begroting</t>
  </si>
  <si>
    <t>Opmerking</t>
  </si>
  <si>
    <t>Invulhulp</t>
  </si>
  <si>
    <t>Gebruik dezelfde titel als op het aanvraagformulier</t>
  </si>
  <si>
    <t>Aanvrager</t>
  </si>
  <si>
    <t>Zijn alle loon- en materiële kosten in de kostenonderbouwing toegewezen zijn aan een organisatie? Staat elke organisatie in het dekkingsoverzicht? Is voor elke organisatie in het dekkingsplan een organisatietype toegewezen?</t>
  </si>
  <si>
    <t>Eigen bijdrage en cofin.</t>
  </si>
  <si>
    <t>Subsidiebedrag</t>
  </si>
  <si>
    <t>Subsidie materiële kosten</t>
  </si>
  <si>
    <t>Projectmanagement</t>
  </si>
  <si>
    <t>Eigen bijdrage en cofin. %</t>
  </si>
  <si>
    <t>Kerngegevens realisatie</t>
  </si>
  <si>
    <t>Loonkosten totaal</t>
  </si>
  <si>
    <t>Indexering subsidiebedrag</t>
  </si>
  <si>
    <t>Gevraagde subsidie loonkst.</t>
  </si>
  <si>
    <t>Indexering</t>
  </si>
  <si>
    <t>Statistieken eigen bijdragen en cofinanciering</t>
  </si>
  <si>
    <t>Toegekende subsidie loonkst.</t>
  </si>
  <si>
    <t>Cash cofinanciering</t>
  </si>
  <si>
    <t>Subsidie materiële kst.</t>
  </si>
  <si>
    <t>In kind cofin + eigen bijdrage</t>
  </si>
  <si>
    <t>Totaal subsidiebedrag</t>
  </si>
  <si>
    <t>Eigen bijdrage hogescholen</t>
  </si>
  <si>
    <t>Cofinanciering overige</t>
  </si>
  <si>
    <t>Cofinanciering buiten vw.</t>
  </si>
  <si>
    <t>Pagina 10 van 10</t>
  </si>
  <si>
    <t>Type organisatie</t>
  </si>
  <si>
    <t>Eigen bijdrage in kind</t>
  </si>
  <si>
    <t>Cofinanciering in cash</t>
  </si>
  <si>
    <t>Subsidie</t>
  </si>
  <si>
    <t>Materiële kosten</t>
  </si>
  <si>
    <t>Toelichting</t>
  </si>
  <si>
    <t>Organisaties en financiering van de kosten</t>
  </si>
  <si>
    <t>Totale kosten in de kostenonderbouwing op de volgende werkbladen</t>
  </si>
  <si>
    <t>Totale kosten verdeeld over de organisaties in onderstaand overzicht</t>
  </si>
  <si>
    <t>Verschil</t>
  </si>
  <si>
    <t>Organisatie</t>
  </si>
  <si>
    <t>Kosten</t>
  </si>
  <si>
    <t>Nr</t>
  </si>
  <si>
    <t>Naam</t>
  </si>
  <si>
    <t>Organisatietype</t>
  </si>
  <si>
    <t>Begrote kosten</t>
  </si>
  <si>
    <t>In kind bijdragen en cofin.</t>
  </si>
  <si>
    <t>Gerealiseerde kosten</t>
  </si>
  <si>
    <t>Totaal</t>
  </si>
  <si>
    <t>PV</t>
  </si>
  <si>
    <t>Hogeschool</t>
  </si>
  <si>
    <t>Typen organisatie</t>
  </si>
  <si>
    <t>een door de overheid bekostigde hogeschool, zoals bedoeld in artikel 1.8 van de Wet op het hoger onderwijs en wetenschappelijk onderzoek (WHW)</t>
  </si>
  <si>
    <t>Nederlandse onderzoeksorganisatie</t>
  </si>
  <si>
    <t>universiteit, umc of overige onderzoeksorganisatie, zoals bedoeld in artikel 1.1, eerste lid van de NWO Subsidieregeling 2024</t>
  </si>
  <si>
    <t>Overige consortiumpartner</t>
  </si>
  <si>
    <t>alle overige organisaties</t>
  </si>
  <si>
    <t>Totalen (verbergen):</t>
  </si>
  <si>
    <t>Werkpakket 1</t>
  </si>
  <si>
    <t>A</t>
  </si>
  <si>
    <t>B</t>
  </si>
  <si>
    <t>C</t>
  </si>
  <si>
    <t>D</t>
  </si>
  <si>
    <t>E</t>
  </si>
  <si>
    <t>F</t>
  </si>
  <si>
    <t>G = E x F</t>
  </si>
  <si>
    <t>I</t>
  </si>
  <si>
    <t>J</t>
  </si>
  <si>
    <t>K = I x J</t>
  </si>
  <si>
    <t>Activiteit</t>
  </si>
  <si>
    <t>Te bereiken (tussen-)resultaat</t>
  </si>
  <si>
    <t>Functie</t>
  </si>
  <si>
    <t>Uren</t>
  </si>
  <si>
    <t>Tarief</t>
  </si>
  <si>
    <t>Werkpakket 2</t>
  </si>
  <si>
    <t>Werkpakket 3</t>
  </si>
  <si>
    <t>Werkpakket 4</t>
  </si>
  <si>
    <t>Werkpakket 5</t>
  </si>
  <si>
    <t>Werkpakket 6</t>
  </si>
  <si>
    <t>G</t>
  </si>
  <si>
    <t>Omschrijving materiële kosten en investeringen</t>
  </si>
  <si>
    <t>Specificatie of toelichting</t>
  </si>
  <si>
    <t>Materiële kosten (€)</t>
  </si>
  <si>
    <t>Totaalbedrag</t>
  </si>
  <si>
    <t>Subsidie voor materiële kosten en afschrijving op investeringen</t>
  </si>
  <si>
    <t>Cofinanciering en eigen bijdragen voor materiële kosten en afschrijving op investeringen</t>
  </si>
  <si>
    <t>Titel van het project</t>
  </si>
  <si>
    <t>ronde november 2026</t>
  </si>
  <si>
    <t xml:space="preserve">- Subsidie is breder beschikbaar voor onderzoeksorganisaties dan bij RAAK-PRO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</si>
</sst>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4" formatCode="_ &quot;€&quot;\ * #,##0.00_ ;_ &quot;€&quot;\ * \-#,##0.00_ ;_ &quot;€&quot;\ * &quot;-&quot;??_ ;_ @_ "/>
    <numFmt numFmtId="43" formatCode="_ * #,##0.00_ ;_ * \-#,##0.00_ ;_ * &quot;-&quot;??_ ;_ @_ "/>
    <numFmt numFmtId="164" formatCode="&quot;€&quot;\ #,##0;\-#,##0"/>
    <numFmt numFmtId="165" formatCode="_ * #,##0.00_ ;_ * \-#,##0.00_ ;_ * &quot;-&quot;_ ;_ @_ "/>
    <numFmt numFmtId="166" formatCode="&quot;€&quot;\ #,##0.00;\-#,##0.00"/>
  </numFmts>
  <fonts count="29">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0"/>
      <name val="Arial"/>
      <family val="2"/>
    </font>
    <font>
      <sz val="10"/>
      <color theme="1"/>
      <name val="Arial"/>
      <family val="2"/>
    </font>
    <font>
      <b/>
      <sz val="10"/>
      <color indexed="8"/>
      <name val="Arial"/>
      <family val="2"/>
    </font>
    <font>
      <sz val="10"/>
      <color theme="0"/>
      <name val="Arial"/>
      <family val="2"/>
    </font>
    <font>
      <sz val="10"/>
      <color rgb="FFFF0000"/>
      <name val="Arial"/>
      <family val="2"/>
    </font>
    <font>
      <b/>
      <sz val="10"/>
      <color theme="1"/>
      <name val="Arial"/>
      <family val="2"/>
    </font>
    <font>
      <b/>
      <sz val="10"/>
      <color theme="0"/>
      <name val="Arial"/>
      <family val="2"/>
    </font>
    <font>
      <b/>
      <sz val="10"/>
      <color rgb="FFFF0000"/>
      <name val="Arial"/>
      <family val="2"/>
    </font>
    <font>
      <b/>
      <sz val="12"/>
      <name val="Arial"/>
      <family val="2"/>
    </font>
    <font>
      <b/>
      <i/>
      <sz val="10"/>
      <name val="Arial"/>
      <family val="2"/>
    </font>
    <font>
      <b/>
      <sz val="14"/>
      <color theme="0"/>
      <name val="Arial"/>
      <family val="2"/>
    </font>
    <font>
      <i/>
      <sz val="10"/>
      <name val="Arial"/>
      <family val="2"/>
    </font>
    <font>
      <sz val="10"/>
      <color theme="1"/>
      <name val="Arial Unicode MS"/>
    </font>
    <font>
      <sz val="10"/>
      <name val="Arial Unicode MS"/>
    </font>
    <font>
      <i/>
      <sz val="10"/>
      <color theme="1"/>
      <name val="Arial"/>
      <family val="2"/>
    </font>
    <font>
      <sz val="9"/>
      <color theme="1"/>
      <name val="Arial"/>
      <family val="2"/>
    </font>
    <font>
      <sz val="10"/>
      <color theme="0"/>
      <name val="Arial Unicode MS"/>
    </font>
    <font>
      <i/>
      <sz val="9"/>
      <color theme="1"/>
      <name val="Arial"/>
      <family val="2"/>
    </font>
    <font>
      <b/>
      <i/>
      <sz val="10"/>
      <color theme="0"/>
      <name val="Arial"/>
      <family val="2"/>
    </font>
    <font>
      <sz val="9"/>
      <color theme="1"/>
      <name val="MS Gothic"/>
      <family val="3"/>
    </font>
    <font>
      <sz val="10.5"/>
      <color theme="1"/>
      <name val="Arial"/>
      <family val="2"/>
    </font>
    <font>
      <sz val="9"/>
      <color theme="1"/>
      <name val="Arial"/>
    </font>
    <font>
      <i/>
      <sz val="9"/>
      <color theme="1"/>
      <name val="Arial"/>
    </font>
    <font>
      <sz val="10"/>
      <color theme="1"/>
      <name val="Arial"/>
    </font>
    <font>
      <sz val="10"/>
      <name val="Arial"/>
    </font>
  </fonts>
  <fills count="8">
    <fill>
      <patternFill patternType="none"/>
    </fill>
    <fill>
      <patternFill patternType="gray125"/>
    </fill>
    <fill>
      <patternFill patternType="solid">
        <fgColor rgb="FFC6EFCE"/>
      </patternFill>
    </fill>
    <fill>
      <patternFill patternType="solid">
        <fgColor rgb="FFFFC000"/>
        <bgColor indexed="64"/>
      </patternFill>
    </fill>
    <fill>
      <patternFill patternType="solid">
        <fgColor theme="9" tint="0.59999389629810485"/>
        <bgColor indexed="64"/>
      </patternFill>
    </fill>
    <fill>
      <patternFill patternType="solid">
        <fgColor rgb="FF82CD9B"/>
        <bgColor indexed="64"/>
      </patternFill>
    </fill>
    <fill>
      <patternFill patternType="solid">
        <fgColor rgb="FF7DA8FF"/>
        <bgColor indexed="64"/>
      </patternFill>
    </fill>
    <fill>
      <patternFill patternType="solid">
        <fgColor theme="0" tint="-0.499984740745262"/>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22">
    <xf numFmtId="0" fontId="0" fillId="0" borderId="0" xfId="0"/>
    <xf numFmtId="0" fontId="5" fillId="0" borderId="0" xfId="0" applyFont="1"/>
    <xf numFmtId="0" fontId="9" fillId="0" borderId="0" xfId="0" applyFont="1"/>
    <xf numFmtId="0" fontId="7" fillId="0" borderId="0" xfId="0" applyFont="1" applyAlignment="1">
      <alignment horizontal="left"/>
    </xf>
    <xf numFmtId="0" fontId="4" fillId="0" borderId="0" xfId="0" applyFont="1"/>
    <xf numFmtId="0" fontId="4" fillId="0" borderId="0" xfId="0" applyFont="1" applyAlignment="1">
      <alignment horizontal="center"/>
    </xf>
    <xf numFmtId="0" fontId="4" fillId="0" borderId="0" xfId="0" applyFont="1" applyAlignment="1">
      <alignment horizontal="center" vertical="top" wrapText="1"/>
    </xf>
    <xf numFmtId="0" fontId="5" fillId="0" borderId="0" xfId="0" applyFont="1" applyAlignment="1">
      <alignment horizontal="right"/>
    </xf>
    <xf numFmtId="4" fontId="5" fillId="0" borderId="0" xfId="0" applyNumberFormat="1" applyFont="1" applyAlignment="1">
      <alignment horizontal="right"/>
    </xf>
    <xf numFmtId="43" fontId="5" fillId="0" borderId="0" xfId="1" applyFont="1" applyBorder="1" applyAlignment="1" applyProtection="1">
      <alignment horizontal="right"/>
    </xf>
    <xf numFmtId="0" fontId="5" fillId="0" borderId="0" xfId="0" applyFont="1" applyAlignment="1">
      <alignment vertical="center"/>
    </xf>
    <xf numFmtId="0" fontId="4" fillId="0" borderId="0" xfId="0" applyFont="1" applyAlignment="1">
      <alignment horizontal="left"/>
    </xf>
    <xf numFmtId="43" fontId="11" fillId="0" borderId="0" xfId="1" applyFont="1" applyBorder="1" applyAlignment="1" applyProtection="1">
      <alignment horizontal="right"/>
    </xf>
    <xf numFmtId="0" fontId="3" fillId="0" borderId="1" xfId="2" applyFont="1" applyFill="1" applyBorder="1" applyAlignment="1" applyProtection="1">
      <alignment vertical="top"/>
      <protection locked="0"/>
    </xf>
    <xf numFmtId="0" fontId="3" fillId="0" borderId="0" xfId="0" applyFont="1" applyAlignment="1">
      <alignment vertical="top"/>
    </xf>
    <xf numFmtId="0" fontId="3" fillId="0" borderId="0" xfId="0" applyFont="1"/>
    <xf numFmtId="44" fontId="6" fillId="3" borderId="2" xfId="0" applyNumberFormat="1" applyFont="1" applyFill="1" applyBorder="1" applyAlignment="1">
      <alignment horizontal="right"/>
    </xf>
    <xf numFmtId="0" fontId="5" fillId="0" borderId="0" xfId="0" applyFont="1" applyAlignment="1">
      <alignment wrapText="1"/>
    </xf>
    <xf numFmtId="0" fontId="8" fillId="0" borderId="0" xfId="0" applyFont="1"/>
    <xf numFmtId="0" fontId="11" fillId="0" borderId="0" xfId="0" applyFont="1"/>
    <xf numFmtId="0" fontId="7" fillId="0" borderId="0" xfId="0" applyFont="1" applyProtection="1">
      <protection locked="0"/>
    </xf>
    <xf numFmtId="0" fontId="10" fillId="0" borderId="0" xfId="0" applyFont="1"/>
    <xf numFmtId="0" fontId="4" fillId="0" borderId="2" xfId="0" applyFont="1" applyBorder="1"/>
    <xf numFmtId="0" fontId="4" fillId="0" borderId="2" xfId="0" applyFont="1" applyBorder="1" applyAlignment="1">
      <alignment horizontal="left"/>
    </xf>
    <xf numFmtId="4" fontId="4" fillId="0" borderId="2" xfId="0" applyNumberFormat="1" applyFont="1" applyBorder="1" applyAlignment="1">
      <alignment horizontal="left"/>
    </xf>
    <xf numFmtId="43" fontId="4" fillId="0" borderId="2" xfId="1" applyFont="1" applyFill="1" applyBorder="1" applyAlignment="1" applyProtection="1">
      <alignment horizontal="center"/>
    </xf>
    <xf numFmtId="0" fontId="4" fillId="0" borderId="4" xfId="0" applyFont="1" applyBorder="1" applyAlignment="1">
      <alignment horizontal="center"/>
    </xf>
    <xf numFmtId="0" fontId="4" fillId="0" borderId="1" xfId="0" applyFont="1" applyBorder="1"/>
    <xf numFmtId="0" fontId="4" fillId="0" borderId="4" xfId="0" applyFont="1" applyBorder="1"/>
    <xf numFmtId="49" fontId="5" fillId="4" borderId="2" xfId="0" applyNumberFormat="1" applyFont="1" applyFill="1" applyBorder="1" applyAlignment="1">
      <alignment horizontal="right"/>
    </xf>
    <xf numFmtId="0" fontId="4" fillId="0" borderId="2" xfId="0" applyFont="1" applyBorder="1" applyAlignment="1">
      <alignment horizontal="center"/>
    </xf>
    <xf numFmtId="3" fontId="5" fillId="4" borderId="2" xfId="0" applyNumberFormat="1" applyFont="1" applyFill="1" applyBorder="1" applyAlignment="1">
      <alignment horizontal="right"/>
    </xf>
    <xf numFmtId="0" fontId="11" fillId="0" borderId="0" xfId="0" applyFont="1" applyAlignment="1">
      <alignment horizontal="center"/>
    </xf>
    <xf numFmtId="9" fontId="5" fillId="4" borderId="2" xfId="0" applyNumberFormat="1" applyFont="1" applyFill="1" applyBorder="1" applyAlignment="1">
      <alignment horizontal="right"/>
    </xf>
    <xf numFmtId="0" fontId="3" fillId="0" borderId="10" xfId="0" applyFont="1" applyBorder="1" applyAlignment="1" applyProtection="1">
      <alignment horizontal="left" vertical="center" wrapText="1"/>
      <protection locked="0"/>
    </xf>
    <xf numFmtId="0" fontId="3" fillId="0" borderId="10" xfId="0" applyFont="1" applyBorder="1" applyAlignment="1" applyProtection="1">
      <alignment horizontal="left" vertical="top" wrapText="1"/>
      <protection locked="0"/>
    </xf>
    <xf numFmtId="0" fontId="3" fillId="0" borderId="12" xfId="0" applyFont="1" applyBorder="1" applyAlignment="1" applyProtection="1">
      <alignment horizontal="left" vertical="center" wrapText="1"/>
      <protection locked="0"/>
    </xf>
    <xf numFmtId="0" fontId="8" fillId="0" borderId="0" xfId="0" applyFont="1" applyAlignment="1">
      <alignment horizontal="center"/>
    </xf>
    <xf numFmtId="0" fontId="9" fillId="5" borderId="0" xfId="0" applyFont="1" applyFill="1"/>
    <xf numFmtId="0" fontId="9" fillId="5" borderId="0" xfId="0" applyFont="1" applyFill="1" applyProtection="1">
      <protection locked="0"/>
    </xf>
    <xf numFmtId="0" fontId="9" fillId="0" borderId="0" xfId="0" applyFont="1" applyAlignment="1">
      <alignment horizontal="left" indent="19"/>
    </xf>
    <xf numFmtId="43" fontId="11" fillId="0" borderId="0" xfId="1" applyFont="1" applyBorder="1" applyAlignment="1" applyProtection="1">
      <alignment horizontal="left" indent="19"/>
    </xf>
    <xf numFmtId="0" fontId="5" fillId="0" borderId="0" xfId="0" applyFont="1" applyAlignment="1">
      <alignment horizontal="left" indent="19"/>
    </xf>
    <xf numFmtId="0" fontId="9" fillId="0" borderId="0" xfId="0" applyFont="1" applyAlignment="1">
      <alignment horizontal="right"/>
    </xf>
    <xf numFmtId="0" fontId="7" fillId="0" borderId="0" xfId="0" applyFont="1"/>
    <xf numFmtId="0" fontId="4" fillId="0" borderId="2" xfId="0" applyFont="1" applyBorder="1" applyAlignment="1">
      <alignment horizontal="center" vertical="center"/>
    </xf>
    <xf numFmtId="0" fontId="9" fillId="0" borderId="0" xfId="0" applyFont="1" applyAlignment="1">
      <alignment horizontal="left"/>
    </xf>
    <xf numFmtId="14" fontId="3" fillId="0" borderId="0" xfId="0" applyNumberFormat="1" applyFont="1" applyAlignment="1">
      <alignment horizontal="left"/>
    </xf>
    <xf numFmtId="0" fontId="3" fillId="0" borderId="1" xfId="2" applyFont="1" applyFill="1" applyBorder="1" applyAlignment="1" applyProtection="1">
      <alignment horizontal="left" vertical="top"/>
      <protection locked="0"/>
    </xf>
    <xf numFmtId="0" fontId="5" fillId="0" borderId="0" xfId="0" applyFont="1" applyAlignment="1">
      <alignment horizontal="left" vertical="top" wrapText="1"/>
    </xf>
    <xf numFmtId="0" fontId="5" fillId="0" borderId="0" xfId="0" applyFont="1" applyAlignment="1">
      <alignment horizontal="left" wrapText="1"/>
    </xf>
    <xf numFmtId="0" fontId="15" fillId="0" borderId="0" xfId="0" applyFont="1"/>
    <xf numFmtId="0" fontId="3" fillId="0" borderId="0" xfId="0" applyFont="1" applyAlignment="1">
      <alignment horizontal="left"/>
    </xf>
    <xf numFmtId="41" fontId="3" fillId="0" borderId="5" xfId="0" applyNumberFormat="1" applyFont="1" applyBorder="1" applyAlignment="1">
      <alignment horizontal="center"/>
    </xf>
    <xf numFmtId="41" fontId="3" fillId="0" borderId="0" xfId="0" applyNumberFormat="1" applyFont="1" applyAlignment="1">
      <alignment horizontal="center"/>
    </xf>
    <xf numFmtId="0" fontId="3" fillId="0" borderId="13" xfId="0" applyFont="1" applyBorder="1" applyAlignment="1">
      <alignment horizontal="left" vertical="center"/>
    </xf>
    <xf numFmtId="0" fontId="3" fillId="0" borderId="7" xfId="0" applyFont="1" applyBorder="1" applyAlignment="1">
      <alignment horizontal="left" vertical="center"/>
    </xf>
    <xf numFmtId="41" fontId="3" fillId="0" borderId="15" xfId="0" applyNumberFormat="1" applyFont="1" applyBorder="1" applyAlignment="1">
      <alignment horizontal="center"/>
    </xf>
    <xf numFmtId="0" fontId="9" fillId="0" borderId="0" xfId="0" applyFont="1" applyProtection="1">
      <protection locked="0"/>
    </xf>
    <xf numFmtId="0" fontId="3" fillId="0" borderId="16" xfId="0" applyFont="1" applyBorder="1" applyAlignment="1" applyProtection="1">
      <alignment horizontal="left" vertical="center" wrapText="1"/>
      <protection locked="0"/>
    </xf>
    <xf numFmtId="0" fontId="4" fillId="0" borderId="10" xfId="0" applyFont="1" applyBorder="1" applyAlignment="1">
      <alignment vertical="center" wrapText="1"/>
    </xf>
    <xf numFmtId="41" fontId="3" fillId="0" borderId="10" xfId="0" applyNumberFormat="1" applyFont="1" applyBorder="1" applyAlignment="1" applyProtection="1">
      <alignment horizontal="right" vertical="center" wrapText="1"/>
      <protection locked="0"/>
    </xf>
    <xf numFmtId="0" fontId="15" fillId="0" borderId="0" xfId="0" applyFont="1" applyAlignment="1">
      <alignment horizontal="left"/>
    </xf>
    <xf numFmtId="0" fontId="5" fillId="0" borderId="0" xfId="0" applyFont="1" applyAlignment="1">
      <alignment horizontal="left"/>
    </xf>
    <xf numFmtId="41" fontId="5" fillId="0" borderId="0" xfId="0" applyNumberFormat="1" applyFont="1"/>
    <xf numFmtId="0" fontId="4" fillId="5" borderId="2" xfId="0" applyFont="1" applyFill="1" applyBorder="1" applyAlignment="1">
      <alignment horizontal="center"/>
    </xf>
    <xf numFmtId="0" fontId="4" fillId="6" borderId="2" xfId="0" applyFont="1" applyFill="1" applyBorder="1" applyAlignment="1">
      <alignment horizontal="center"/>
    </xf>
    <xf numFmtId="0" fontId="20" fillId="0" borderId="0" xfId="0" applyFont="1" applyAlignment="1">
      <alignment vertical="center"/>
    </xf>
    <xf numFmtId="41" fontId="3" fillId="0" borderId="17" xfId="0" applyNumberFormat="1" applyFont="1" applyBorder="1" applyAlignment="1" applyProtection="1">
      <alignment horizontal="righ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xf numFmtId="0" fontId="4" fillId="0" borderId="20" xfId="0" applyFont="1" applyBorder="1" applyAlignment="1">
      <alignment horizontal="center"/>
    </xf>
    <xf numFmtId="44" fontId="4" fillId="0" borderId="20" xfId="0" applyNumberFormat="1" applyFont="1" applyBorder="1" applyAlignment="1">
      <alignment horizontal="center"/>
    </xf>
    <xf numFmtId="0" fontId="3" fillId="0" borderId="20" xfId="0" applyFont="1" applyBorder="1"/>
    <xf numFmtId="0" fontId="4" fillId="0" borderId="19" xfId="0" applyFont="1" applyBorder="1"/>
    <xf numFmtId="0" fontId="4" fillId="0" borderId="19" xfId="0" applyFont="1" applyBorder="1" applyAlignment="1">
      <alignment horizontal="left"/>
    </xf>
    <xf numFmtId="4" fontId="4" fillId="0" borderId="19" xfId="0" applyNumberFormat="1" applyFont="1" applyBorder="1" applyAlignment="1">
      <alignment horizontal="left"/>
    </xf>
    <xf numFmtId="0" fontId="10" fillId="0" borderId="20" xfId="0" applyFont="1" applyBorder="1"/>
    <xf numFmtId="41" fontId="3" fillId="0" borderId="21" xfId="0" applyNumberFormat="1" applyFont="1" applyBorder="1" applyAlignment="1" applyProtection="1">
      <alignment horizontal="right" vertical="center" wrapText="1"/>
      <protection locked="0"/>
    </xf>
    <xf numFmtId="41" fontId="5" fillId="0" borderId="10" xfId="0" applyNumberFormat="1" applyFont="1" applyBorder="1" applyAlignment="1" applyProtection="1">
      <alignment horizontal="right" vertical="center"/>
      <protection locked="0"/>
    </xf>
    <xf numFmtId="0" fontId="4" fillId="0" borderId="2" xfId="0" applyFont="1" applyBorder="1" applyAlignment="1">
      <alignment horizontal="center" vertical="top" wrapText="1"/>
    </xf>
    <xf numFmtId="49" fontId="9" fillId="0" borderId="0" xfId="0" applyNumberFormat="1" applyFont="1"/>
    <xf numFmtId="0" fontId="4" fillId="0" borderId="0" xfId="0" applyFont="1" applyAlignment="1">
      <alignment vertical="top"/>
    </xf>
    <xf numFmtId="41" fontId="19" fillId="0" borderId="0" xfId="0" applyNumberFormat="1" applyFont="1" applyAlignment="1">
      <alignment horizontal="left" vertical="center" indent="1"/>
    </xf>
    <xf numFmtId="41" fontId="5" fillId="0" borderId="0" xfId="0" applyNumberFormat="1" applyFont="1" applyAlignment="1">
      <alignment horizontal="left" vertical="center" indent="1"/>
    </xf>
    <xf numFmtId="0" fontId="4" fillId="0" borderId="17" xfId="0" applyFont="1" applyBorder="1" applyAlignment="1">
      <alignment horizontal="right" vertical="center" wrapText="1"/>
    </xf>
    <xf numFmtId="0" fontId="3" fillId="0" borderId="17" xfId="0" applyFont="1" applyBorder="1" applyAlignment="1">
      <alignment horizontal="left" vertical="center" wrapText="1"/>
    </xf>
    <xf numFmtId="41" fontId="3" fillId="0" borderId="17" xfId="0" applyNumberFormat="1" applyFont="1" applyBorder="1" applyAlignment="1">
      <alignment horizontal="right" vertical="center" wrapText="1"/>
    </xf>
    <xf numFmtId="41" fontId="5" fillId="0" borderId="17" xfId="0" applyNumberFormat="1" applyFont="1" applyBorder="1" applyAlignment="1" applyProtection="1">
      <alignment horizontal="right" vertical="center"/>
      <protection locked="0"/>
    </xf>
    <xf numFmtId="38" fontId="5" fillId="0" borderId="17" xfId="0" applyNumberFormat="1" applyFont="1" applyBorder="1" applyAlignment="1">
      <alignment horizontal="right" vertical="center"/>
    </xf>
    <xf numFmtId="0" fontId="4" fillId="0" borderId="22" xfId="0" applyFont="1" applyBorder="1"/>
    <xf numFmtId="0" fontId="4" fillId="0" borderId="18" xfId="0" applyFont="1" applyBorder="1"/>
    <xf numFmtId="41" fontId="3" fillId="0" borderId="19" xfId="0" applyNumberFormat="1" applyFont="1" applyBorder="1" applyAlignment="1">
      <alignment horizontal="left" vertical="top" wrapText="1"/>
    </xf>
    <xf numFmtId="0" fontId="10" fillId="0" borderId="22" xfId="0" applyFont="1" applyBorder="1"/>
    <xf numFmtId="0" fontId="7" fillId="0" borderId="23" xfId="0" applyFont="1" applyBorder="1"/>
    <xf numFmtId="0" fontId="4" fillId="0" borderId="2" xfId="0" applyFont="1" applyBorder="1" applyAlignment="1">
      <alignment vertical="top"/>
    </xf>
    <xf numFmtId="0" fontId="4" fillId="0" borderId="9" xfId="0" applyFont="1" applyBorder="1" applyAlignment="1">
      <alignment vertical="top"/>
    </xf>
    <xf numFmtId="0" fontId="4" fillId="0" borderId="8" xfId="0" applyFont="1" applyBorder="1" applyAlignment="1">
      <alignment horizontal="center" vertical="top" wrapText="1"/>
    </xf>
    <xf numFmtId="0" fontId="4" fillId="0" borderId="0" xfId="0" applyFont="1" applyAlignment="1">
      <alignment horizontal="right"/>
    </xf>
    <xf numFmtId="3" fontId="15" fillId="0" borderId="17" xfId="0" applyNumberFormat="1" applyFont="1" applyBorder="1" applyAlignment="1" applyProtection="1">
      <alignment horizontal="right" vertical="center" wrapText="1"/>
      <protection locked="0"/>
    </xf>
    <xf numFmtId="3" fontId="15" fillId="0" borderId="10" xfId="0" applyNumberFormat="1" applyFont="1" applyBorder="1" applyAlignment="1" applyProtection="1">
      <alignment horizontal="right" vertical="center" wrapText="1"/>
      <protection locked="0"/>
    </xf>
    <xf numFmtId="0" fontId="18" fillId="0" borderId="0" xfId="0" applyFont="1" applyAlignment="1">
      <alignment horizontal="right"/>
    </xf>
    <xf numFmtId="40" fontId="5" fillId="0" borderId="17" xfId="0" applyNumberFormat="1" applyFont="1" applyBorder="1" applyAlignment="1">
      <alignment horizontal="right" vertical="center"/>
    </xf>
    <xf numFmtId="40" fontId="5" fillId="0" borderId="10" xfId="0" applyNumberFormat="1" applyFont="1" applyBorder="1" applyAlignment="1">
      <alignment horizontal="right" vertical="center"/>
    </xf>
    <xf numFmtId="40" fontId="5" fillId="0" borderId="0" xfId="0" applyNumberFormat="1" applyFont="1"/>
    <xf numFmtId="40" fontId="3" fillId="0" borderId="17" xfId="0" applyNumberFormat="1" applyFont="1" applyBorder="1" applyAlignment="1" applyProtection="1">
      <alignment horizontal="right" vertical="center" wrapText="1"/>
      <protection locked="0"/>
    </xf>
    <xf numFmtId="40" fontId="3" fillId="0" borderId="10" xfId="0" applyNumberFormat="1" applyFont="1" applyBorder="1" applyAlignment="1" applyProtection="1">
      <alignment horizontal="right" vertical="center" wrapText="1"/>
      <protection locked="0"/>
    </xf>
    <xf numFmtId="43" fontId="4" fillId="0" borderId="19" xfId="1" applyFont="1" applyFill="1" applyBorder="1" applyAlignment="1" applyProtection="1">
      <alignment horizontal="left"/>
    </xf>
    <xf numFmtId="0" fontId="3" fillId="0" borderId="25" xfId="0" applyFont="1" applyBorder="1" applyAlignment="1" applyProtection="1">
      <alignment horizontal="left" vertical="center" wrapText="1"/>
      <protection locked="0"/>
    </xf>
    <xf numFmtId="0" fontId="9" fillId="0" borderId="20" xfId="0" applyFont="1" applyBorder="1" applyAlignment="1">
      <alignment horizontal="right"/>
    </xf>
    <xf numFmtId="0" fontId="4" fillId="0" borderId="23" xfId="0" applyFont="1" applyBorder="1"/>
    <xf numFmtId="44" fontId="6" fillId="3" borderId="8" xfId="0" applyNumberFormat="1" applyFont="1" applyFill="1" applyBorder="1" applyAlignment="1">
      <alignment horizontal="right"/>
    </xf>
    <xf numFmtId="0" fontId="10" fillId="0" borderId="0" xfId="0" applyFont="1" applyAlignment="1">
      <alignment horizontal="center"/>
    </xf>
    <xf numFmtId="0" fontId="4" fillId="5" borderId="4" xfId="0" applyFont="1" applyFill="1" applyBorder="1"/>
    <xf numFmtId="0" fontId="10" fillId="0" borderId="18" xfId="0" applyFont="1" applyBorder="1"/>
    <xf numFmtId="0" fontId="4" fillId="0" borderId="26" xfId="0" applyFont="1" applyBorder="1" applyAlignment="1">
      <alignment horizontal="righ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3" fillId="0" borderId="21" xfId="0" applyFont="1" applyBorder="1" applyAlignment="1" applyProtection="1">
      <alignment horizontal="left" vertical="top" wrapText="1"/>
      <protection locked="0"/>
    </xf>
    <xf numFmtId="0" fontId="4" fillId="0" borderId="0" xfId="0" applyFont="1" applyAlignment="1">
      <alignment horizontal="left" vertical="center"/>
    </xf>
    <xf numFmtId="0" fontId="13" fillId="0" borderId="6" xfId="0" applyFont="1" applyBorder="1" applyAlignment="1">
      <alignment horizontal="left" vertical="center"/>
    </xf>
    <xf numFmtId="0" fontId="15" fillId="0" borderId="0" xfId="0" applyFont="1" applyAlignment="1">
      <alignment horizontal="left" vertical="center"/>
    </xf>
    <xf numFmtId="0" fontId="15" fillId="0" borderId="13" xfId="0" applyFont="1" applyBorder="1" applyAlignment="1">
      <alignment horizontal="left" vertical="center"/>
    </xf>
    <xf numFmtId="0" fontId="15" fillId="0" borderId="0" xfId="0" applyFont="1" applyAlignment="1">
      <alignment horizontal="left" vertical="center" wrapText="1"/>
    </xf>
    <xf numFmtId="41" fontId="15" fillId="0" borderId="13" xfId="0" applyNumberFormat="1" applyFont="1" applyBorder="1" applyAlignment="1">
      <alignment horizontal="left" vertical="center"/>
    </xf>
    <xf numFmtId="41" fontId="15" fillId="0" borderId="0" xfId="0" applyNumberFormat="1" applyFont="1" applyAlignment="1">
      <alignment horizontal="left" vertical="center" wrapText="1"/>
    </xf>
    <xf numFmtId="41" fontId="3" fillId="0" borderId="0" xfId="0" applyNumberFormat="1" applyFont="1"/>
    <xf numFmtId="0" fontId="3" fillId="0" borderId="0" xfId="0" applyFont="1" applyAlignment="1">
      <alignment horizontal="left" indent="1"/>
    </xf>
    <xf numFmtId="165" fontId="15" fillId="0" borderId="0" xfId="0" applyNumberFormat="1" applyFont="1"/>
    <xf numFmtId="41" fontId="3" fillId="0" borderId="13" xfId="0" applyNumberFormat="1" applyFont="1" applyBorder="1"/>
    <xf numFmtId="0" fontId="3" fillId="0" borderId="20" xfId="0" applyFont="1" applyBorder="1" applyAlignment="1">
      <alignment horizontal="left" indent="1"/>
    </xf>
    <xf numFmtId="41" fontId="3" fillId="0" borderId="20" xfId="0" applyNumberFormat="1" applyFont="1" applyBorder="1"/>
    <xf numFmtId="165" fontId="15" fillId="0" borderId="20" xfId="0" applyNumberFormat="1" applyFont="1" applyBorder="1"/>
    <xf numFmtId="41" fontId="3" fillId="0" borderId="24" xfId="0" applyNumberFormat="1" applyFont="1" applyBorder="1"/>
    <xf numFmtId="41" fontId="4" fillId="0" borderId="0" xfId="0" applyNumberFormat="1" applyFont="1" applyAlignment="1">
      <alignment vertical="top"/>
    </xf>
    <xf numFmtId="41" fontId="4" fillId="0" borderId="13" xfId="0" applyNumberFormat="1" applyFont="1" applyBorder="1" applyAlignment="1">
      <alignment vertical="top"/>
    </xf>
    <xf numFmtId="41" fontId="3" fillId="0" borderId="0" xfId="0" applyNumberFormat="1" applyFont="1" applyAlignment="1">
      <alignment vertical="top"/>
    </xf>
    <xf numFmtId="0" fontId="15" fillId="0" borderId="0" xfId="0" applyFont="1" applyAlignment="1">
      <alignment vertical="top"/>
    </xf>
    <xf numFmtId="41" fontId="3" fillId="0" borderId="13" xfId="0" applyNumberFormat="1" applyFont="1" applyBorder="1" applyAlignment="1">
      <alignment vertical="top"/>
    </xf>
    <xf numFmtId="0" fontId="3" fillId="0" borderId="15" xfId="0" applyFont="1" applyBorder="1" applyAlignment="1">
      <alignment horizontal="left" indent="1"/>
    </xf>
    <xf numFmtId="41" fontId="3" fillId="0" borderId="15" xfId="0" applyNumberFormat="1" applyFont="1" applyBorder="1"/>
    <xf numFmtId="41" fontId="3" fillId="0" borderId="7" xfId="0" applyNumberFormat="1" applyFont="1" applyBorder="1"/>
    <xf numFmtId="165" fontId="15" fillId="0" borderId="5" xfId="0" applyNumberFormat="1" applyFont="1" applyBorder="1"/>
    <xf numFmtId="0" fontId="3" fillId="0" borderId="20" xfId="0" applyFont="1" applyBorder="1" applyAlignment="1">
      <alignment horizontal="left"/>
    </xf>
    <xf numFmtId="41" fontId="4" fillId="0" borderId="0" xfId="0" applyNumberFormat="1" applyFont="1"/>
    <xf numFmtId="41" fontId="4" fillId="0" borderId="13" xfId="0" applyNumberFormat="1" applyFont="1" applyBorder="1"/>
    <xf numFmtId="0" fontId="4" fillId="0" borderId="15" xfId="0" applyFont="1" applyBorder="1" applyAlignment="1">
      <alignment horizontal="center"/>
    </xf>
    <xf numFmtId="0" fontId="7" fillId="0" borderId="0" xfId="0" applyFont="1" applyAlignment="1">
      <alignment horizontal="center" vertical="center"/>
    </xf>
    <xf numFmtId="0" fontId="18" fillId="0" borderId="0" xfId="0" applyFont="1"/>
    <xf numFmtId="0" fontId="18" fillId="0" borderId="0" xfId="0" quotePrefix="1" applyFont="1" applyAlignment="1">
      <alignment horizontal="left" vertical="top"/>
    </xf>
    <xf numFmtId="0" fontId="5" fillId="0" borderId="19" xfId="0" applyFont="1" applyBorder="1" applyAlignment="1">
      <alignment horizontal="left"/>
    </xf>
    <xf numFmtId="0" fontId="3" fillId="0" borderId="0" xfId="0" quotePrefix="1" applyFont="1"/>
    <xf numFmtId="3" fontId="3" fillId="0" borderId="0" xfId="0" quotePrefix="1" applyNumberFormat="1" applyFont="1"/>
    <xf numFmtId="0" fontId="4" fillId="0" borderId="7" xfId="0" applyFont="1" applyBorder="1" applyAlignment="1">
      <alignment horizontal="center" vertical="top" wrapText="1"/>
    </xf>
    <xf numFmtId="0" fontId="4" fillId="0" borderId="0" xfId="0" applyFont="1" applyAlignment="1">
      <alignment vertical="center"/>
    </xf>
    <xf numFmtId="0" fontId="5" fillId="0" borderId="14" xfId="0" applyFont="1" applyBorder="1"/>
    <xf numFmtId="49" fontId="5" fillId="4" borderId="0" xfId="0" applyNumberFormat="1" applyFont="1" applyFill="1" applyAlignment="1">
      <alignment horizontal="right"/>
    </xf>
    <xf numFmtId="9" fontId="5" fillId="4" borderId="0" xfId="0" applyNumberFormat="1" applyFont="1" applyFill="1" applyAlignment="1">
      <alignment horizontal="right"/>
    </xf>
    <xf numFmtId="0" fontId="13" fillId="0" borderId="6" xfId="0" applyFont="1" applyBorder="1" applyAlignment="1">
      <alignment horizontal="right" vertical="center"/>
    </xf>
    <xf numFmtId="0" fontId="13" fillId="0" borderId="5" xfId="0" applyFont="1" applyBorder="1" applyAlignment="1">
      <alignment horizontal="right" vertical="center" wrapText="1"/>
    </xf>
    <xf numFmtId="9" fontId="3" fillId="0" borderId="0" xfId="0" applyNumberFormat="1" applyFont="1"/>
    <xf numFmtId="41" fontId="15" fillId="0" borderId="0" xfId="0" applyNumberFormat="1" applyFont="1" applyAlignment="1">
      <alignment horizontal="left" vertical="center"/>
    </xf>
    <xf numFmtId="0" fontId="13" fillId="0" borderId="29" xfId="0" applyFont="1" applyBorder="1" applyAlignment="1">
      <alignment horizontal="right" vertical="center" wrapText="1"/>
    </xf>
    <xf numFmtId="0" fontId="15" fillId="0" borderId="29" xfId="0" applyFont="1" applyBorder="1" applyAlignment="1">
      <alignment horizontal="left" vertical="center" wrapText="1"/>
    </xf>
    <xf numFmtId="165" fontId="15" fillId="0" borderId="29" xfId="0" applyNumberFormat="1" applyFont="1" applyBorder="1"/>
    <xf numFmtId="165" fontId="15" fillId="0" borderId="30" xfId="0" applyNumberFormat="1" applyFont="1" applyBorder="1"/>
    <xf numFmtId="41" fontId="3" fillId="0" borderId="29" xfId="0" applyNumberFormat="1" applyFont="1" applyBorder="1" applyAlignment="1">
      <alignment vertical="top"/>
    </xf>
    <xf numFmtId="165" fontId="3" fillId="0" borderId="29" xfId="0" applyNumberFormat="1" applyFont="1" applyBorder="1"/>
    <xf numFmtId="165" fontId="3" fillId="0" borderId="31" xfId="0" applyNumberFormat="1" applyFont="1" applyBorder="1"/>
    <xf numFmtId="41" fontId="4" fillId="0" borderId="29" xfId="0" applyNumberFormat="1" applyFont="1" applyBorder="1"/>
    <xf numFmtId="41" fontId="3" fillId="0" borderId="29" xfId="0" applyNumberFormat="1" applyFont="1" applyBorder="1"/>
    <xf numFmtId="0" fontId="14" fillId="0" borderId="0" xfId="0" applyFont="1"/>
    <xf numFmtId="0" fontId="4" fillId="5" borderId="0" xfId="0" applyFont="1" applyFill="1"/>
    <xf numFmtId="0" fontId="8" fillId="5" borderId="0" xfId="0" applyFont="1" applyFill="1"/>
    <xf numFmtId="0" fontId="3" fillId="5" borderId="0" xfId="0" applyFont="1" applyFill="1"/>
    <xf numFmtId="164" fontId="3" fillId="0" borderId="0" xfId="0" applyNumberFormat="1" applyFont="1" applyAlignment="1">
      <alignment horizontal="right" indent="15"/>
    </xf>
    <xf numFmtId="10" fontId="3" fillId="0" borderId="0" xfId="3" applyNumberFormat="1" applyFont="1" applyBorder="1" applyAlignment="1" applyProtection="1">
      <alignment horizontal="right" indent="12"/>
    </xf>
    <xf numFmtId="0" fontId="4" fillId="6" borderId="0" xfId="0" applyFont="1" applyFill="1"/>
    <xf numFmtId="0" fontId="8" fillId="6" borderId="0" xfId="0" applyFont="1" applyFill="1"/>
    <xf numFmtId="0" fontId="3" fillId="6" borderId="0" xfId="0" applyFont="1" applyFill="1"/>
    <xf numFmtId="0" fontId="7" fillId="0" borderId="0" xfId="0" applyFont="1" applyAlignment="1">
      <alignment horizontal="right"/>
    </xf>
    <xf numFmtId="0" fontId="19" fillId="0" borderId="0" xfId="0" applyFont="1" applyAlignment="1">
      <alignment horizontal="left" vertical="center" indent="1"/>
    </xf>
    <xf numFmtId="0" fontId="19" fillId="0" borderId="0" xfId="0" applyFont="1" applyAlignment="1">
      <alignment horizontal="right" vertical="center" indent="1"/>
    </xf>
    <xf numFmtId="0" fontId="0" fillId="0" borderId="4" xfId="0" applyBorder="1"/>
    <xf numFmtId="0" fontId="0" fillId="0" borderId="7" xfId="0" applyBorder="1"/>
    <xf numFmtId="0" fontId="19" fillId="0" borderId="14" xfId="0" applyFont="1" applyBorder="1" applyAlignment="1">
      <alignment horizontal="left" vertical="center" indent="1"/>
    </xf>
    <xf numFmtId="0" fontId="21" fillId="0" borderId="13" xfId="0" applyFont="1" applyBorder="1"/>
    <xf numFmtId="0" fontId="16" fillId="0" borderId="0" xfId="0" applyFont="1" applyAlignment="1">
      <alignment vertical="center"/>
    </xf>
    <xf numFmtId="0" fontId="21" fillId="0" borderId="13" xfId="0" applyFont="1" applyBorder="1" applyAlignment="1">
      <alignment wrapText="1"/>
    </xf>
    <xf numFmtId="0" fontId="3" fillId="0" borderId="1" xfId="2" applyFont="1" applyFill="1" applyBorder="1" applyAlignment="1" applyProtection="1">
      <alignment vertical="top"/>
    </xf>
    <xf numFmtId="0" fontId="3" fillId="0" borderId="3" xfId="2" applyFont="1" applyFill="1" applyBorder="1" applyAlignment="1" applyProtection="1">
      <alignment vertical="top"/>
    </xf>
    <xf numFmtId="0" fontId="3" fillId="0" borderId="4" xfId="2" applyFont="1" applyFill="1" applyBorder="1" applyAlignment="1" applyProtection="1">
      <alignment vertical="top"/>
    </xf>
    <xf numFmtId="0" fontId="4" fillId="5" borderId="3" xfId="0" applyFont="1" applyFill="1" applyBorder="1" applyAlignment="1">
      <alignment horizontal="left"/>
    </xf>
    <xf numFmtId="10" fontId="15" fillId="0" borderId="13" xfId="3" applyNumberFormat="1" applyFont="1" applyBorder="1" applyAlignment="1" applyProtection="1"/>
    <xf numFmtId="41" fontId="15" fillId="0" borderId="0" xfId="0" applyNumberFormat="1" applyFont="1"/>
    <xf numFmtId="41" fontId="15" fillId="0" borderId="29" xfId="0" applyNumberFormat="1" applyFont="1" applyBorder="1"/>
    <xf numFmtId="10" fontId="15" fillId="0" borderId="13" xfId="0" applyNumberFormat="1" applyFont="1" applyBorder="1"/>
    <xf numFmtId="10" fontId="15" fillId="0" borderId="0" xfId="0" applyNumberFormat="1" applyFont="1"/>
    <xf numFmtId="0" fontId="3" fillId="0" borderId="0" xfId="0" applyFont="1" applyAlignment="1">
      <alignment horizontal="right"/>
    </xf>
    <xf numFmtId="0" fontId="4" fillId="0" borderId="0" xfId="0" applyFont="1" applyAlignment="1">
      <alignment horizontal="right" vertical="center"/>
    </xf>
    <xf numFmtId="44" fontId="4" fillId="0" borderId="0" xfId="0" applyNumberFormat="1" applyFont="1" applyAlignment="1">
      <alignment horizontal="right" vertical="top"/>
    </xf>
    <xf numFmtId="44" fontId="3" fillId="0" borderId="0" xfId="0" applyNumberFormat="1" applyFont="1" applyAlignment="1">
      <alignment horizontal="right" vertical="top"/>
    </xf>
    <xf numFmtId="0" fontId="13" fillId="0" borderId="32" xfId="0" applyFont="1" applyBorder="1" applyAlignment="1">
      <alignment horizontal="right" vertical="center" wrapText="1"/>
    </xf>
    <xf numFmtId="44" fontId="3" fillId="0" borderId="15" xfId="0" applyNumberFormat="1" applyFont="1" applyBorder="1" applyAlignment="1">
      <alignment horizontal="right" vertical="top"/>
    </xf>
    <xf numFmtId="0" fontId="3" fillId="0" borderId="15" xfId="0" applyFont="1" applyBorder="1"/>
    <xf numFmtId="0" fontId="4" fillId="0" borderId="0" xfId="0" applyFont="1" applyAlignment="1">
      <alignment horizontal="center" vertical="center" wrapText="1"/>
    </xf>
    <xf numFmtId="0" fontId="13" fillId="0" borderId="0" xfId="0" applyFont="1" applyAlignment="1">
      <alignment horizontal="right" vertical="center" wrapText="1"/>
    </xf>
    <xf numFmtId="0" fontId="3" fillId="0" borderId="15" xfId="0" applyFont="1" applyBorder="1" applyAlignment="1">
      <alignment horizontal="left"/>
    </xf>
    <xf numFmtId="0" fontId="4" fillId="0" borderId="0" xfId="0" applyFont="1" applyAlignment="1">
      <alignment horizontal="center" vertical="center"/>
    </xf>
    <xf numFmtId="0" fontId="17" fillId="0" borderId="0" xfId="0" applyFont="1" applyAlignment="1">
      <alignment vertical="top"/>
    </xf>
    <xf numFmtId="0" fontId="3" fillId="5" borderId="0" xfId="0" applyFont="1" applyFill="1" applyProtection="1">
      <protection locked="0"/>
    </xf>
    <xf numFmtId="0" fontId="12" fillId="0" borderId="0" xfId="0" applyFont="1"/>
    <xf numFmtId="0" fontId="3" fillId="0" borderId="0" xfId="2" applyFont="1" applyFill="1" applyBorder="1" applyAlignment="1" applyProtection="1">
      <alignment horizontal="left" vertical="top"/>
    </xf>
    <xf numFmtId="0" fontId="3" fillId="0" borderId="5" xfId="2" applyFont="1" applyFill="1" applyBorder="1" applyAlignment="1" applyProtection="1">
      <alignment vertical="top"/>
    </xf>
    <xf numFmtId="0" fontId="3" fillId="0" borderId="0" xfId="2" applyFont="1" applyFill="1" applyBorder="1" applyAlignment="1" applyProtection="1">
      <alignment vertical="top"/>
    </xf>
    <xf numFmtId="0" fontId="3" fillId="0" borderId="11" xfId="0" applyFont="1" applyBorder="1" applyAlignment="1">
      <alignment horizontal="left" vertical="center"/>
    </xf>
    <xf numFmtId="0" fontId="3" fillId="0" borderId="6" xfId="0" applyFont="1" applyBorder="1"/>
    <xf numFmtId="0" fontId="3" fillId="0" borderId="14" xfId="0" applyFont="1" applyBorder="1"/>
    <xf numFmtId="0" fontId="3" fillId="0" borderId="9" xfId="0" applyFont="1" applyBorder="1"/>
    <xf numFmtId="0" fontId="3" fillId="0" borderId="0" xfId="0" applyFont="1" applyAlignment="1">
      <alignment horizontal="left" vertical="top"/>
    </xf>
    <xf numFmtId="0" fontId="3" fillId="0" borderId="0" xfId="0" applyFont="1" applyAlignment="1">
      <alignment horizontal="left" vertical="top" wrapText="1"/>
    </xf>
    <xf numFmtId="41" fontId="3" fillId="0" borderId="0" xfId="0" applyNumberFormat="1" applyFont="1" applyAlignment="1">
      <alignment horizontal="left" vertical="top" wrapText="1"/>
    </xf>
    <xf numFmtId="0" fontId="15" fillId="0" borderId="0" xfId="0" applyFont="1" applyAlignment="1">
      <alignment horizontal="left" vertical="top"/>
    </xf>
    <xf numFmtId="0" fontId="3" fillId="0" borderId="15" xfId="0" applyFont="1" applyBorder="1" applyAlignment="1">
      <alignment horizontal="left" vertical="top"/>
    </xf>
    <xf numFmtId="0" fontId="3" fillId="0" borderId="15" xfId="0" applyFont="1" applyBorder="1" applyAlignment="1">
      <alignment horizontal="left" vertical="top" wrapText="1"/>
    </xf>
    <xf numFmtId="41" fontId="3" fillId="0" borderId="15" xfId="0" applyNumberFormat="1" applyFont="1" applyBorder="1" applyAlignment="1">
      <alignment horizontal="left" vertical="top" wrapText="1"/>
    </xf>
    <xf numFmtId="0" fontId="3" fillId="0" borderId="10" xfId="0" quotePrefix="1" applyFont="1" applyBorder="1" applyAlignment="1" applyProtection="1">
      <alignment horizontal="left" vertical="top" wrapText="1"/>
      <protection locked="0"/>
    </xf>
    <xf numFmtId="44" fontId="3" fillId="0" borderId="10" xfId="0" applyNumberFormat="1" applyFont="1" applyBorder="1" applyAlignment="1" applyProtection="1">
      <alignment horizontal="left" vertical="top" wrapText="1"/>
      <protection locked="0"/>
    </xf>
    <xf numFmtId="44" fontId="3" fillId="0" borderId="10" xfId="0" applyNumberFormat="1" applyFont="1" applyBorder="1" applyAlignment="1" applyProtection="1">
      <alignment horizontal="left" vertical="center" wrapText="1"/>
      <protection locked="0"/>
    </xf>
    <xf numFmtId="0" fontId="3" fillId="0" borderId="0" xfId="0" applyFont="1" applyAlignment="1">
      <alignment horizontal="left" wrapText="1"/>
    </xf>
    <xf numFmtId="41" fontId="3" fillId="0" borderId="0" xfId="0" applyNumberFormat="1" applyFont="1" applyAlignment="1">
      <alignment horizontal="center" vertical="center"/>
    </xf>
    <xf numFmtId="41" fontId="3" fillId="0" borderId="19" xfId="0" applyNumberFormat="1" applyFont="1" applyBorder="1" applyAlignment="1">
      <alignment horizontal="right" vertical="top" wrapText="1"/>
    </xf>
    <xf numFmtId="41" fontId="4" fillId="0" borderId="0" xfId="0" applyNumberFormat="1" applyFont="1" applyAlignment="1">
      <alignment horizontal="right"/>
    </xf>
    <xf numFmtId="41" fontId="5" fillId="0" borderId="0" xfId="0" applyNumberFormat="1" applyFont="1" applyAlignment="1">
      <alignment horizontal="right"/>
    </xf>
    <xf numFmtId="41" fontId="5" fillId="0" borderId="20" xfId="0" applyNumberFormat="1" applyFont="1" applyBorder="1" applyAlignment="1">
      <alignment horizontal="right"/>
    </xf>
    <xf numFmtId="41" fontId="3" fillId="0" borderId="10" xfId="0" applyNumberFormat="1" applyFont="1" applyBorder="1" applyAlignment="1" applyProtection="1">
      <alignment horizontal="left" vertical="center" wrapText="1"/>
      <protection locked="0"/>
    </xf>
    <xf numFmtId="41" fontId="5" fillId="0" borderId="0" xfId="0" applyNumberFormat="1" applyFont="1" applyAlignment="1">
      <alignment horizontal="right" vertical="center"/>
    </xf>
    <xf numFmtId="41" fontId="3" fillId="7" borderId="10" xfId="0" applyNumberFormat="1" applyFont="1" applyFill="1" applyBorder="1" applyAlignment="1" applyProtection="1">
      <alignment horizontal="right" vertical="center" wrapText="1"/>
      <protection locked="0"/>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49" fontId="5" fillId="0" borderId="0" xfId="0" applyNumberFormat="1" applyFont="1"/>
    <xf numFmtId="0" fontId="23" fillId="0" borderId="0" xfId="0" applyFont="1" applyAlignment="1">
      <alignment horizontal="left" vertical="center" indent="1"/>
    </xf>
    <xf numFmtId="0" fontId="23" fillId="0" borderId="0" xfId="0" applyFont="1"/>
    <xf numFmtId="0" fontId="5" fillId="0" borderId="0" xfId="0" applyFont="1" applyAlignment="1">
      <alignment horizontal="left" vertical="top"/>
    </xf>
    <xf numFmtId="0" fontId="16" fillId="0" borderId="0" xfId="0" applyFont="1" applyAlignment="1">
      <alignment horizontal="right" vertical="center"/>
    </xf>
    <xf numFmtId="0" fontId="16" fillId="0" borderId="0" xfId="0" applyFont="1" applyAlignment="1">
      <alignment horizontal="left" vertical="center"/>
    </xf>
    <xf numFmtId="0" fontId="7" fillId="0" borderId="0" xfId="0" applyFont="1" applyAlignment="1" applyProtection="1">
      <alignment horizontal="left"/>
      <protection locked="0"/>
    </xf>
    <xf numFmtId="0" fontId="16" fillId="0" borderId="0" xfId="0" applyFont="1" applyAlignment="1">
      <alignment vertical="top"/>
    </xf>
    <xf numFmtId="49" fontId="8" fillId="0" borderId="0" xfId="0" applyNumberFormat="1" applyFont="1"/>
    <xf numFmtId="3" fontId="4" fillId="0" borderId="0" xfId="0" quotePrefix="1" applyNumberFormat="1" applyFont="1"/>
    <xf numFmtId="10" fontId="3" fillId="0" borderId="0" xfId="3" applyNumberFormat="1" applyFont="1" applyAlignment="1" applyProtection="1">
      <alignment horizontal="right"/>
      <protection locked="0"/>
    </xf>
    <xf numFmtId="0" fontId="7" fillId="0" borderId="0" xfId="0" applyFont="1" applyAlignment="1">
      <alignment vertical="center"/>
    </xf>
    <xf numFmtId="0" fontId="3" fillId="0" borderId="0" xfId="0" applyFont="1" applyAlignment="1">
      <alignment wrapText="1"/>
    </xf>
    <xf numFmtId="0" fontId="9" fillId="0" borderId="0" xfId="0" applyFont="1" applyAlignment="1">
      <alignment horizontal="left" vertical="top"/>
    </xf>
    <xf numFmtId="0" fontId="5" fillId="0" borderId="0" xfId="0" quotePrefix="1" applyFont="1" applyAlignment="1">
      <alignment horizontal="left" vertical="top"/>
    </xf>
    <xf numFmtId="164" fontId="3" fillId="0" borderId="0" xfId="0" applyNumberFormat="1" applyFont="1" applyAlignment="1">
      <alignment horizontal="right" indent="8"/>
    </xf>
    <xf numFmtId="164" fontId="3" fillId="0" borderId="0" xfId="0" applyNumberFormat="1" applyFont="1" applyAlignment="1">
      <alignment horizontal="right" vertical="top" indent="8"/>
    </xf>
    <xf numFmtId="10" fontId="3" fillId="0" borderId="0" xfId="3" applyNumberFormat="1" applyFont="1" applyBorder="1" applyAlignment="1" applyProtection="1">
      <alignment horizontal="right" indent="5"/>
    </xf>
    <xf numFmtId="0" fontId="4" fillId="0" borderId="13" xfId="0" applyFont="1" applyBorder="1" applyAlignment="1">
      <alignment horizontal="center" vertical="center" wrapText="1"/>
    </xf>
    <xf numFmtId="0" fontId="3" fillId="0" borderId="0" xfId="0" applyFont="1" applyAlignment="1">
      <alignment vertical="top" wrapText="1"/>
    </xf>
    <xf numFmtId="166" fontId="3" fillId="0" borderId="0" xfId="0" applyNumberFormat="1" applyFont="1" applyAlignment="1">
      <alignment horizontal="right" indent="11"/>
    </xf>
    <xf numFmtId="166" fontId="3" fillId="0" borderId="0" xfId="0" applyNumberFormat="1" applyFont="1" applyAlignment="1">
      <alignment horizontal="right" vertical="top" indent="11"/>
    </xf>
    <xf numFmtId="0" fontId="24" fillId="0" borderId="0" xfId="0" applyFont="1" applyAlignment="1">
      <alignment horizontal="left" vertical="center" indent="5"/>
    </xf>
    <xf numFmtId="0" fontId="8" fillId="0" borderId="0" xfId="0" applyFont="1" applyProtection="1">
      <protection locked="0"/>
    </xf>
    <xf numFmtId="0" fontId="8" fillId="0" borderId="0" xfId="0" quotePrefix="1" applyFont="1" applyProtection="1">
      <protection locked="0"/>
    </xf>
    <xf numFmtId="0" fontId="8" fillId="0" borderId="0" xfId="0" applyFont="1" applyAlignment="1" applyProtection="1">
      <alignment horizontal="left"/>
      <protection locked="0"/>
    </xf>
    <xf numFmtId="0" fontId="8" fillId="0" borderId="0" xfId="0" applyFont="1" applyAlignment="1" applyProtection="1">
      <alignment wrapText="1"/>
      <protection locked="0"/>
    </xf>
    <xf numFmtId="3" fontId="15" fillId="0" borderId="10" xfId="0" applyNumberFormat="1" applyFont="1" applyBorder="1" applyAlignment="1" applyProtection="1">
      <alignment horizontal="right" vertical="top" wrapText="1"/>
      <protection locked="0"/>
    </xf>
    <xf numFmtId="41" fontId="3" fillId="0" borderId="14" xfId="0" applyNumberFormat="1" applyFont="1" applyBorder="1"/>
    <xf numFmtId="41" fontId="5" fillId="0" borderId="10" xfId="0" applyNumberFormat="1" applyFont="1" applyBorder="1" applyAlignment="1">
      <alignment horizontal="right" vertical="center"/>
    </xf>
    <xf numFmtId="0" fontId="5" fillId="0" borderId="0" xfId="0" quotePrefix="1" applyFont="1"/>
    <xf numFmtId="0" fontId="4" fillId="0" borderId="13" xfId="0" applyFont="1" applyBorder="1" applyAlignment="1">
      <alignment horizontal="left" vertical="center" wrapText="1"/>
    </xf>
    <xf numFmtId="0" fontId="25" fillId="0" borderId="14" xfId="0" applyFont="1" applyBorder="1" applyAlignment="1">
      <alignment horizontal="left" vertical="center" indent="1"/>
    </xf>
    <xf numFmtId="0" fontId="26" fillId="0" borderId="13" xfId="0" applyFont="1" applyBorder="1"/>
    <xf numFmtId="41" fontId="27" fillId="0" borderId="0" xfId="0" applyNumberFormat="1" applyFont="1"/>
    <xf numFmtId="0" fontId="19" fillId="0" borderId="0" xfId="0" applyFont="1" applyAlignment="1">
      <alignment horizontal="left" vertical="center" wrapText="1" indent="1"/>
    </xf>
    <xf numFmtId="41" fontId="19" fillId="0" borderId="0" xfId="0" applyNumberFormat="1" applyFont="1" applyAlignment="1">
      <alignment horizontal="left" vertical="center" wrapText="1" indent="1"/>
    </xf>
    <xf numFmtId="41" fontId="28" fillId="0" borderId="13" xfId="0" applyNumberFormat="1" applyFont="1" applyBorder="1"/>
    <xf numFmtId="41" fontId="3" fillId="0" borderId="33" xfId="0" applyNumberFormat="1" applyFont="1" applyBorder="1"/>
    <xf numFmtId="0" fontId="5" fillId="0" borderId="0" xfId="0" applyFont="1" applyAlignment="1">
      <alignment horizontal="left" vertical="top" wrapText="1"/>
    </xf>
    <xf numFmtId="0" fontId="5" fillId="0" borderId="0" xfId="0" quotePrefix="1"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wrapText="1"/>
    </xf>
    <xf numFmtId="0" fontId="3" fillId="0" borderId="0" xfId="0" applyFont="1" applyAlignment="1">
      <alignment vertical="center" wrapText="1"/>
    </xf>
    <xf numFmtId="3" fontId="3" fillId="0" borderId="0" xfId="0" quotePrefix="1" applyNumberFormat="1" applyFont="1" applyAlignment="1">
      <alignment horizontal="left" vertical="top" wrapText="1"/>
    </xf>
    <xf numFmtId="0" fontId="3" fillId="0" borderId="0" xfId="0" quotePrefix="1" applyFont="1" applyAlignment="1">
      <alignment horizontal="left" vertical="top" wrapText="1"/>
    </xf>
    <xf numFmtId="0" fontId="3" fillId="0" borderId="0" xfId="0" applyFont="1" applyAlignment="1">
      <alignment horizontal="center" vertical="center"/>
    </xf>
    <xf numFmtId="0" fontId="4" fillId="0" borderId="15" xfId="0" applyFont="1" applyBorder="1" applyAlignment="1">
      <alignment horizontal="center"/>
    </xf>
    <xf numFmtId="0" fontId="4" fillId="0" borderId="7" xfId="0" applyFont="1" applyBorder="1" applyAlignment="1">
      <alignment horizontal="center"/>
    </xf>
    <xf numFmtId="0" fontId="4" fillId="0" borderId="31" xfId="0" applyFont="1" applyBorder="1" applyAlignment="1">
      <alignment horizontal="center"/>
    </xf>
    <xf numFmtId="0" fontId="4" fillId="0" borderId="1" xfId="2" applyFont="1" applyFill="1" applyBorder="1" applyAlignment="1" applyProtection="1">
      <alignment vertical="top"/>
      <protection locked="0"/>
    </xf>
    <xf numFmtId="0" fontId="4" fillId="0" borderId="3" xfId="2" applyFont="1" applyFill="1" applyBorder="1" applyAlignment="1" applyProtection="1">
      <alignment vertical="top"/>
      <protection locked="0"/>
    </xf>
    <xf numFmtId="0" fontId="4" fillId="0" borderId="4" xfId="2" applyFont="1" applyFill="1" applyBorder="1" applyAlignment="1" applyProtection="1">
      <alignment vertical="top"/>
      <protection locked="0"/>
    </xf>
    <xf numFmtId="0" fontId="3" fillId="0" borderId="1" xfId="2" applyFont="1" applyFill="1" applyBorder="1" applyAlignment="1" applyProtection="1">
      <alignment vertical="top"/>
    </xf>
    <xf numFmtId="0" fontId="3" fillId="0" borderId="3" xfId="2" applyFont="1" applyFill="1" applyBorder="1" applyAlignment="1" applyProtection="1">
      <alignment vertical="top"/>
    </xf>
    <xf numFmtId="0" fontId="3" fillId="0" borderId="4" xfId="2" applyFont="1" applyFill="1" applyBorder="1" applyAlignment="1" applyProtection="1">
      <alignment vertical="top"/>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6" borderId="1"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0" xfId="0" applyFont="1" applyAlignment="1">
      <alignment horizontal="center"/>
    </xf>
    <xf numFmtId="0" fontId="4" fillId="5" borderId="2" xfId="0" applyFont="1" applyFill="1" applyBorder="1" applyAlignment="1" applyProtection="1">
      <protection locked="0"/>
    </xf>
    <xf numFmtId="0" fontId="3" fillId="5" borderId="2" xfId="0" applyFont="1" applyFill="1" applyBorder="1" applyAlignment="1" applyProtection="1">
      <protection locked="0"/>
    </xf>
    <xf numFmtId="0" fontId="4" fillId="5" borderId="2" xfId="0" applyFont="1" applyFill="1" applyBorder="1" applyAlignment="1">
      <alignment horizontal="center"/>
    </xf>
    <xf numFmtId="0" fontId="4" fillId="5" borderId="2" xfId="0" applyFont="1" applyFill="1" applyBorder="1" applyAlignment="1"/>
    <xf numFmtId="0" fontId="4" fillId="6" borderId="2" xfId="0" applyFont="1" applyFill="1" applyBorder="1" applyAlignment="1">
      <alignment horizontal="center"/>
    </xf>
    <xf numFmtId="0" fontId="4" fillId="6" borderId="2" xfId="0" applyFont="1" applyFill="1" applyBorder="1" applyAlignment="1"/>
    <xf numFmtId="0" fontId="3" fillId="5" borderId="2" xfId="0" applyFont="1" applyFill="1" applyBorder="1" applyAlignment="1"/>
    <xf numFmtId="0" fontId="4" fillId="5" borderId="1"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6" borderId="1" xfId="0" applyFont="1" applyFill="1" applyBorder="1" applyAlignment="1">
      <alignment horizontal="center"/>
    </xf>
    <xf numFmtId="0" fontId="4" fillId="6" borderId="3" xfId="0" applyFont="1" applyFill="1" applyBorder="1" applyAlignment="1">
      <alignment horizontal="center"/>
    </xf>
    <xf numFmtId="0" fontId="4" fillId="6" borderId="4" xfId="0" applyFont="1" applyFill="1" applyBorder="1" applyAlignment="1">
      <alignment horizontal="center"/>
    </xf>
    <xf numFmtId="0" fontId="4" fillId="5" borderId="1" xfId="0" applyFont="1" applyFill="1" applyBorder="1" applyAlignment="1">
      <alignment horizontal="left"/>
    </xf>
    <xf numFmtId="0" fontId="4" fillId="5" borderId="3" xfId="0" applyFont="1" applyFill="1" applyBorder="1" applyAlignment="1">
      <alignment horizontal="left"/>
    </xf>
  </cellXfs>
  <cellStyles count="5">
    <cellStyle name="Goed" xfId="2" builtinId="26"/>
    <cellStyle name="Komma" xfId="1" builtinId="3"/>
    <cellStyle name="Komma 2" xfId="4" xr:uid="{00000000-0005-0000-0000-000002000000}"/>
    <cellStyle name="Procent" xfId="3" builtinId="5"/>
    <cellStyle name="Standaard" xfId="0" builtinId="0"/>
  </cellStyles>
  <dxfs count="171">
    <dxf>
      <font>
        <color rgb="FFFF0000"/>
      </font>
    </dxf>
    <dxf>
      <fill>
        <patternFill>
          <bgColor rgb="FFFF0000"/>
        </patternFill>
      </fill>
    </dxf>
    <dxf>
      <fill>
        <patternFill>
          <bgColor rgb="FFFFF4D9"/>
        </patternFill>
      </fill>
    </dxf>
    <dxf>
      <fill>
        <patternFill>
          <bgColor rgb="FFFF0000"/>
        </patternFill>
      </fill>
    </dxf>
    <dxf>
      <fill>
        <patternFill>
          <bgColor rgb="FFFF0000"/>
        </patternFill>
      </fill>
    </dxf>
    <dxf>
      <fill>
        <patternFill>
          <bgColor rgb="FFFF0000"/>
        </patternFill>
      </fill>
    </dxf>
    <dxf>
      <fill>
        <patternFill>
          <bgColor rgb="FFFFF4D9"/>
        </patternFill>
      </fill>
    </dxf>
    <dxf>
      <fill>
        <patternFill>
          <bgColor rgb="FFFFF4D9"/>
        </patternFill>
      </fill>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ill>
        <patternFill>
          <bgColor rgb="FFFFF4D9"/>
        </patternFill>
      </fill>
    </dxf>
    <dxf>
      <fill>
        <patternFill>
          <bgColor rgb="FFFFF4D9"/>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ill>
        <patternFill>
          <bgColor rgb="FFFF0000"/>
        </patternFill>
      </fill>
    </dxf>
    <dxf>
      <fill>
        <patternFill>
          <bgColor rgb="FFFFF4D9"/>
        </patternFill>
      </fill>
    </dxf>
    <dxf>
      <fill>
        <patternFill>
          <bgColor rgb="FFFFF4D9"/>
        </patternFill>
      </fill>
    </dxf>
    <dxf>
      <fill>
        <patternFill>
          <bgColor rgb="FFFF0000"/>
        </patternFill>
      </fill>
    </dxf>
    <dxf>
      <fill>
        <patternFill>
          <bgColor rgb="FFFF0000"/>
        </patternFill>
      </fill>
    </dxf>
    <dxf>
      <fill>
        <patternFill>
          <bgColor rgb="FFFF0000"/>
        </patternFill>
      </fill>
    </dxf>
    <dxf>
      <fill>
        <patternFill>
          <bgColor rgb="FFFFF4D9"/>
        </patternFill>
      </fill>
    </dxf>
    <dxf>
      <fill>
        <patternFill>
          <bgColor rgb="FFFFF4D9"/>
        </patternFill>
      </fill>
    </dxf>
    <dxf>
      <fill>
        <patternFill>
          <bgColor rgb="FFFF0000"/>
        </patternFill>
      </fill>
    </dxf>
    <dxf>
      <fill>
        <patternFill>
          <bgColor rgb="FFFFF4D9"/>
        </patternFill>
      </fill>
    </dxf>
    <dxf>
      <font>
        <color rgb="FF9C0006"/>
      </font>
      <fill>
        <patternFill>
          <bgColor rgb="FFFFC7CE"/>
        </patternFill>
      </fill>
    </dxf>
    <dxf>
      <fill>
        <patternFill>
          <bgColor rgb="FFFFF4D9"/>
        </patternFill>
      </fill>
    </dxf>
    <dxf>
      <fill>
        <patternFill>
          <bgColor rgb="FFFFF4D9"/>
        </patternFill>
      </fill>
    </dxf>
    <dxf>
      <fill>
        <patternFill>
          <bgColor rgb="FFFFF4D9"/>
        </patternFill>
      </fill>
    </dxf>
    <dxf>
      <fill>
        <patternFill>
          <bgColor rgb="FFFFF4D9"/>
        </patternFill>
      </fill>
    </dxf>
    <dxf>
      <fill>
        <patternFill>
          <bgColor rgb="FFFFF4D9"/>
        </patternFill>
      </fill>
    </dxf>
    <dxf>
      <font>
        <color rgb="FF9C0006"/>
      </font>
      <fill>
        <patternFill>
          <bgColor rgb="FFFFC7CE"/>
        </patternFill>
      </fill>
    </dxf>
    <dxf>
      <fill>
        <patternFill>
          <bgColor rgb="FFFFF4D9"/>
        </patternFill>
      </fill>
    </dxf>
    <dxf>
      <font>
        <color rgb="FF9C0006"/>
      </font>
      <fill>
        <patternFill>
          <bgColor rgb="FFFFC7CE"/>
        </patternFill>
      </fill>
    </dxf>
    <dxf>
      <fill>
        <patternFill>
          <bgColor rgb="FFFFF4D9"/>
        </patternFill>
      </fill>
    </dxf>
    <dxf>
      <fill>
        <patternFill>
          <bgColor rgb="FFFFF4D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F4D9"/>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ill>
        <patternFill>
          <bgColor rgb="FFFFF4D9"/>
        </patternFill>
      </fill>
    </dxf>
    <dxf>
      <fill>
        <patternFill>
          <bgColor rgb="FFFF0000"/>
        </patternFill>
      </fill>
    </dxf>
    <dxf>
      <fill>
        <patternFill>
          <bgColor rgb="FFFF0000"/>
        </patternFill>
      </fill>
    </dxf>
    <dxf>
      <font>
        <color theme="1"/>
      </font>
    </dxf>
    <dxf>
      <font>
        <color theme="1"/>
      </font>
    </dxf>
    <dxf>
      <font>
        <color auto="1"/>
      </font>
    </dxf>
    <dxf>
      <fill>
        <patternFill>
          <bgColor rgb="FFFF0000"/>
        </patternFill>
      </fill>
    </dxf>
    <dxf>
      <fill>
        <patternFill>
          <bgColor rgb="FFFF0000"/>
        </patternFill>
      </fill>
    </dxf>
    <dxf>
      <fill>
        <patternFill>
          <bgColor rgb="FFFF0000"/>
        </patternFill>
      </fill>
    </dxf>
    <dxf>
      <fill>
        <patternFill>
          <bgColor rgb="FFFFF4D9"/>
        </patternFill>
      </fill>
    </dxf>
    <dxf>
      <font>
        <b val="0"/>
        <i/>
        <strike val="0"/>
        <condense val="0"/>
        <extend val="0"/>
        <outline val="0"/>
        <shadow val="0"/>
        <u val="none"/>
        <vertAlign val="baseline"/>
        <sz val="9"/>
        <color theme="1"/>
        <name val="Arial"/>
        <scheme val="none"/>
      </font>
      <border diagonalUp="0" diagonalDown="0" outline="0">
        <left style="thin">
          <color indexed="64"/>
        </left>
        <right/>
        <top/>
        <bottom/>
      </border>
      <protection locked="1" hidden="0"/>
    </dxf>
    <dxf>
      <font>
        <b val="0"/>
        <i val="0"/>
        <strike val="0"/>
        <condense val="0"/>
        <extend val="0"/>
        <outline val="0"/>
        <shadow val="0"/>
        <u val="none"/>
        <vertAlign val="baseline"/>
        <sz val="9"/>
        <color theme="1"/>
        <name val="Arial"/>
        <scheme val="none"/>
      </font>
      <alignment horizontal="left" vertical="center" textRotation="0" wrapText="0" indent="1" justifyLastLine="0" shrinkToFit="0" readingOrder="0"/>
      <border diagonalUp="0" diagonalDown="0" outline="0">
        <left/>
        <right style="thin">
          <color indexed="64"/>
        </right>
        <top/>
        <bottom/>
      </border>
      <protection locked="1" hidden="0"/>
    </dxf>
    <dxf>
      <border outline="0">
        <left style="thin">
          <color indexed="64"/>
        </left>
        <right style="thin">
          <color indexed="64"/>
        </right>
        <bottom style="thin">
          <color indexed="64"/>
        </bottom>
      </border>
    </dxf>
    <dxf>
      <protection locked="1" hidden="0"/>
    </dxf>
    <dxf>
      <border outline="0">
        <bottom style="thin">
          <color indexed="64"/>
        </bottom>
      </border>
    </dxf>
    <dxf>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hair">
          <color indexed="64"/>
        </top>
        <bottom style="hair">
          <color indexed="64"/>
        </bottom>
      </border>
      <protection locked="1" hidden="0"/>
    </dxf>
    <dxf>
      <border outline="0">
        <left style="thin">
          <color indexed="64"/>
        </left>
        <right style="thin">
          <color indexed="64"/>
        </right>
        <top style="thin">
          <color indexed="64"/>
        </top>
        <bottom style="hair">
          <color indexed="64"/>
        </bottom>
      </border>
    </dxf>
    <dxf>
      <protection locked="1" hidden="0"/>
    </dxf>
    <dxf>
      <border outline="0">
        <bottom style="thin">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numFmt numFmtId="6" formatCode="#,##0;[Red]\-#,##0"/>
      <fill>
        <patternFill patternType="none">
          <fgColor indexed="64"/>
          <bgColor indexed="65"/>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6" formatCode="#,##0;[Red]\-#,##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theme="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1" indent="0" justifyLastLine="0" shrinkToFit="0" readingOrder="0"/>
      <protection locked="1" hidden="0"/>
    </dxf>
    <dxf>
      <alignment vertical="top" textRotation="0" indent="0" justifyLastLine="0" shrinkToFit="0" readingOrder="0"/>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border diagonalUp="0" diagonalDown="0" outline="0">
        <left style="thin">
          <color indexed="64"/>
        </left>
        <right/>
        <top/>
        <bottom/>
      </border>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9"/>
        <color theme="1"/>
        <name val="Arial"/>
        <scheme val="none"/>
      </font>
      <numFmt numFmtId="33" formatCode="_ * #,##0_ ;_ * \-#,##0_ ;_ * &quot;-&quot;_ ;_ @_ "/>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9"/>
        <color theme="1"/>
        <name val="Arial"/>
        <scheme val="none"/>
      </font>
      <numFmt numFmtId="0" formatCode="General"/>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165" formatCode="_ * #,##0.00_ ;_ * \-#,##0.00_ ;_ * &quot;-&quot;_ ;_ @_ "/>
      <alignment horizontal="general" vertical="bottom" textRotation="0" wrapText="0"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right/>
        <top/>
        <bottom style="double">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i val="0"/>
        <strike val="0"/>
        <condense val="0"/>
        <extend val="0"/>
        <outline val="0"/>
        <shadow val="0"/>
        <u val="none"/>
        <vertAlign val="baseline"/>
        <sz val="10"/>
        <color auto="1"/>
        <name val="Arial"/>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numFmt numFmtId="33" formatCode="_ * #,##0_ ;_ * \-#,##0_ ;_ * &quot;-&quot;_ ;_ @_ "/>
      <protection locked="1" hidden="0"/>
    </dxf>
    <dxf>
      <font>
        <b val="0"/>
        <i val="0"/>
        <strike val="0"/>
        <condense val="0"/>
        <extend val="0"/>
        <outline val="0"/>
        <shadow val="0"/>
        <u val="none"/>
        <vertAlign val="baseline"/>
        <sz val="10"/>
        <color auto="1"/>
        <name val="Arial"/>
        <scheme val="none"/>
      </font>
      <numFmt numFmtId="165" formatCode="_ * #,##0.00_ ;_ * \-#,##0.0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165" formatCode="_ * #,##0.00_ ;_ * \-#,##0.00_ ;_ * &quot;-&quot;_ ;_ @_ "/>
      <alignment horizontal="general" vertical="bottom" textRotation="0" wrapText="0"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right/>
        <top/>
        <bottom style="double">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i val="0"/>
        <strike val="0"/>
        <condense val="0"/>
        <extend val="0"/>
        <outline val="0"/>
        <shadow val="0"/>
        <u val="none"/>
        <vertAlign val="baseline"/>
        <sz val="10"/>
        <color auto="1"/>
        <name val="Arial"/>
        <scheme val="none"/>
      </font>
      <alignment horizontal="left" vertical="center" textRotation="0" wrapText="0" indent="0" justifyLastLine="0" shrinkToFit="0" readingOrder="0"/>
      <protection locked="1" hidden="0"/>
    </dxf>
  </dxfs>
  <tableStyles count="0" defaultTableStyle="TableStyleMedium2" defaultPivotStyle="PivotStyleLight16"/>
  <colors>
    <mruColors>
      <color rgb="FF82CD9B"/>
      <color rgb="FF7DA8FF"/>
      <color rgb="FFC8C3C0"/>
      <color rgb="FFFFC428"/>
      <color rgb="FFD1E0FF"/>
      <color rgb="FFC6E8D1"/>
      <color rgb="FF9BBCFF"/>
      <color rgb="FFFFF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B$71" noThreeD="1"/>
</file>

<file path=xl/ctrlProps/ctrlProp2.xml><?xml version="1.0" encoding="utf-8"?>
<formControlPr xmlns="http://schemas.microsoft.com/office/spreadsheetml/2009/9/main" objectType="CheckBox" fmlaLink="$S$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68</xdr:row>
          <xdr:rowOff>133350</xdr:rowOff>
        </xdr:from>
        <xdr:to>
          <xdr:col>4</xdr:col>
          <xdr:colOff>76200</xdr:colOff>
          <xdr:row>70</xdr:row>
          <xdr:rowOff>19050</xdr:rowOff>
        </xdr:to>
        <xdr:sp macro="" textlink="">
          <xdr:nvSpPr>
            <xdr:cNvPr id="4097" name="Check Box 1" descr="Klik hier om de invulvelden te arceren"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13</xdr:col>
      <xdr:colOff>0</xdr:colOff>
      <xdr:row>0</xdr:row>
      <xdr:rowOff>0</xdr:rowOff>
    </xdr:from>
    <xdr:to>
      <xdr:col>14</xdr:col>
      <xdr:colOff>1917699</xdr:colOff>
      <xdr:row>9</xdr:row>
      <xdr:rowOff>36054</xdr:rowOff>
    </xdr:to>
    <xdr:pic>
      <xdr:nvPicPr>
        <xdr:cNvPr id="7" name="Afbeelding 6" title="Logo Regieorgaan SIA">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0"/>
          <a:ext cx="2524124" cy="1490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2" name="Afbeelding 1" title="Logo Regieorgaan SIA">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39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388844</xdr:colOff>
      <xdr:row>0</xdr:row>
      <xdr:rowOff>70597</xdr:rowOff>
    </xdr:from>
    <xdr:to>
      <xdr:col>13</xdr:col>
      <xdr:colOff>410135</xdr:colOff>
      <xdr:row>7</xdr:row>
      <xdr:rowOff>110004</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53550" y="70597"/>
          <a:ext cx="2173941" cy="11760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247650</xdr:colOff>
          <xdr:row>0</xdr:row>
          <xdr:rowOff>171450</xdr:rowOff>
        </xdr:from>
        <xdr:to>
          <xdr:col>17</xdr:col>
          <xdr:colOff>565150</xdr:colOff>
          <xdr:row>2</xdr:row>
          <xdr:rowOff>31750</xdr:rowOff>
        </xdr:to>
        <xdr:sp macro="" textlink="">
          <xdr:nvSpPr>
            <xdr:cNvPr id="5121" name="Check Box 1" descr="Samenvatting printen"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249309</xdr:colOff>
      <xdr:row>1</xdr:row>
      <xdr:rowOff>75827</xdr:rowOff>
    </xdr:from>
    <xdr:to>
      <xdr:col>8</xdr:col>
      <xdr:colOff>1219121</xdr:colOff>
      <xdr:row>7</xdr:row>
      <xdr:rowOff>153708</xdr:rowOff>
    </xdr:to>
    <xdr:pic>
      <xdr:nvPicPr>
        <xdr:cNvPr id="3" name="Afbeelding 2" title="Logo Regieorgaan SIA">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4834" y="304427"/>
          <a:ext cx="1722287" cy="1049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930649</xdr:colOff>
      <xdr:row>4</xdr:row>
      <xdr:rowOff>134745</xdr:rowOff>
    </xdr:to>
    <xdr:pic>
      <xdr:nvPicPr>
        <xdr:cNvPr id="2" name="Afbeelding 1" title="Logo Regieorgaan SI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11666</xdr:rowOff>
    </xdr:to>
    <xdr:pic>
      <xdr:nvPicPr>
        <xdr:cNvPr id="5" name="Afbeelding 4" title="Logo Regieorgaan SIA">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796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el58" displayName="Tabel58" ref="B11:N22" totalsRowShown="0" headerRowDxfId="170" dataDxfId="169">
  <tableColumns count="13">
    <tableColumn id="1" xr3:uid="{00000000-0010-0000-0100-000001000000}" name="Post" dataDxfId="168"/>
    <tableColumn id="2" xr3:uid="{00000000-0010-0000-0100-000002000000}" name="Bedragb" dataDxfId="167"/>
    <tableColumn id="8" xr3:uid="{00000000-0010-0000-0100-000008000000}" name="%b" dataDxfId="166">
      <calculatedColumnFormula>#REF!</calculatedColumnFormula>
    </tableColumn>
    <tableColumn id="3" xr3:uid="{00000000-0010-0000-0100-000003000000}" name="Eigen bijdrage en cofinancieringb" dataDxfId="165"/>
    <tableColumn id="4" xr3:uid="{00000000-0010-0000-0100-000004000000}" name="Verleende subsidie" dataDxfId="164"/>
    <tableColumn id="9" xr3:uid="{00000000-0010-0000-0100-000009000000}" name="%s" dataDxfId="163">
      <calculatedColumnFormula>#REF!</calculatedColumnFormula>
    </tableColumn>
    <tableColumn id="5" xr3:uid="{00000000-0010-0000-0100-000005000000}" name="Bedragr" dataDxfId="162">
      <calculatedColumnFormula>SUM(Dekking!N5:N8)</calculatedColumnFormula>
    </tableColumn>
    <tableColumn id="6" xr3:uid="{00000000-0010-0000-0100-000006000000}" name="Eigen bijdrage en cofinancieringr" dataDxfId="161">
      <calculatedColumnFormula>Dekking!O5</calculatedColumnFormula>
    </tableColumn>
    <tableColumn id="7" xr3:uid="{00000000-0010-0000-0100-000007000000}" name="Gerealiseerde subsidie" dataDxfId="160">
      <calculatedColumnFormula>J8+J11</calculatedColumnFormula>
    </tableColumn>
    <tableColumn id="11" xr3:uid="{00000000-0010-0000-0100-00000B000000}" name="%r" dataDxfId="159">
      <calculatedColumnFormula>Tabel58[[#This Row],[Gerealiseerde subsidie]]/J15*100</calculatedColumnFormula>
    </tableColumn>
    <tableColumn id="12" xr3:uid="{00000000-0010-0000-0100-00000C000000}" name="Vastgestelde eigen bijdrage en cofinanciering" dataDxfId="158">
      <calculatedColumnFormula>Voorblad!G70</calculatedColumnFormula>
    </tableColumn>
    <tableColumn id="13" xr3:uid="{00000000-0010-0000-0100-00000D000000}" name="Vastgestelde subsidie" dataDxfId="157">
      <calculatedColumnFormula>IF(Tabel58[[#This Row],[Gerealiseerde subsidie]]&lt;=Tabel58[[#This Row],[Verleende subsidie]],Tabel58[[#This Row],[Gerealiseerde subsidie]],Tabel58[[#This Row],[Verleende subsidie]])</calculatedColumnFormula>
    </tableColumn>
    <tableColumn id="10" xr3:uid="{00000000-0010-0000-0100-00000A000000}" name="%v" dataDxfId="15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5" displayName="Tabel5" ref="B9:K26" totalsRowShown="0" headerRowDxfId="155" dataDxfId="154">
  <tableColumns count="10">
    <tableColumn id="1" xr3:uid="{00000000-0010-0000-0000-000001000000}" name="Post" dataDxfId="153"/>
    <tableColumn id="2" xr3:uid="{00000000-0010-0000-0000-000002000000}" name="Bedragb" dataDxfId="152"/>
    <tableColumn id="8" xr3:uid="{00000000-0010-0000-0000-000008000000}" name="%b" dataDxfId="151">
      <calculatedColumnFormula>#REF!</calculatedColumnFormula>
    </tableColumn>
    <tableColumn id="3" xr3:uid="{00000000-0010-0000-0000-000003000000}" name="Eigen bijdrage en cofinancieringb" dataDxfId="150"/>
    <tableColumn id="4" xr3:uid="{00000000-0010-0000-0000-000004000000}" name="Gevraagde subsidie" dataDxfId="149"/>
    <tableColumn id="9" xr3:uid="{00000000-0010-0000-0000-000009000000}" name="%s" dataDxfId="148">
      <calculatedColumnFormula>#REF!</calculatedColumnFormula>
    </tableColumn>
    <tableColumn id="5" xr3:uid="{00000000-0010-0000-0000-000005000000}" name="Bedragr" dataDxfId="147">
      <calculatedColumnFormula>SUM(Dekking!N5:N8)</calculatedColumnFormula>
    </tableColumn>
    <tableColumn id="6" xr3:uid="{00000000-0010-0000-0000-000006000000}" name="Eigen bijdrage en cofinancieringr" dataDxfId="146">
      <calculatedColumnFormula>Dekking!O5</calculatedColumnFormula>
    </tableColumn>
    <tableColumn id="7" xr3:uid="{00000000-0010-0000-0000-000007000000}" name="Gerealiseerde subsidie" dataDxfId="145">
      <calculatedColumnFormula>J8+J9</calculatedColumnFormula>
    </tableColumn>
    <tableColumn id="11" xr3:uid="{00000000-0010-0000-0000-00000B000000}" name="%r" dataDxfId="144">
      <calculatedColumnFormula>Tabel5[[#This Row],[Gerealiseerde subsidie]]/J13*100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1" displayName="Tabel1" ref="D5:I8" totalsRowShown="0" headerRowDxfId="143" dataDxfId="142">
  <tableColumns count="6">
    <tableColumn id="1" xr3:uid="{00000000-0010-0000-0200-000001000000}" name="Type organisatie" dataDxfId="141">
      <calculatedColumnFormula>'Typen organisatie'!$A2</calculatedColumnFormula>
    </tableColumn>
    <tableColumn id="2" xr3:uid="{00000000-0010-0000-0200-000002000000}" name="Totale kosten" dataDxfId="140">
      <calculatedColumnFormula>SUMIF($D$25:E$124,$D6,E$25:E$124)</calculatedColumnFormula>
    </tableColumn>
    <tableColumn id="3" xr3:uid="{00000000-0010-0000-0200-000003000000}" name="Eigen bijdrage in kind" dataDxfId="139">
      <calculatedColumnFormula>SUMIF($D$25:F$124,$D6,F$25:F$124)</calculatedColumnFormula>
    </tableColumn>
    <tableColumn id="4" xr3:uid="{00000000-0010-0000-0200-000004000000}" name="Cofinanciering in cash" dataDxfId="138">
      <calculatedColumnFormula>SUMIF($D$25:G$124,$D6,G$25:G$124)</calculatedColumnFormula>
    </tableColumn>
    <tableColumn id="5" xr3:uid="{00000000-0010-0000-0200-000005000000}" name="Subsidie" dataDxfId="137">
      <calculatedColumnFormula>SUMIF($D$25:H$124,$D6,H$25:H$124)</calculatedColumnFormula>
    </tableColumn>
    <tableColumn id="6" xr3:uid="{00000000-0010-0000-0200-000006000000}" name="Materiële kosten" dataDxfId="136"/>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13" displayName="Tabel13" ref="M5:R8" totalsRowShown="0" headerRowDxfId="135" dataDxfId="134">
  <tableColumns count="6">
    <tableColumn id="5" xr3:uid="{00000000-0010-0000-0300-000005000000}" name="Type organisatie" dataDxfId="133">
      <calculatedColumnFormula>'Typen organisatie'!$A2</calculatedColumnFormula>
    </tableColumn>
    <tableColumn id="6" xr3:uid="{00000000-0010-0000-0300-000006000000}" name="Totale kosten" dataDxfId="132">
      <calculatedColumnFormula>SUMIF($M$25:N$124,$M6,N$25:N$54)</calculatedColumnFormula>
    </tableColumn>
    <tableColumn id="7" xr3:uid="{00000000-0010-0000-0300-000007000000}" name="Eigen bijdrage in kind" dataDxfId="131">
      <calculatedColumnFormula>SUMIF($M$25:O$124,$M6,O$25:O$54)</calculatedColumnFormula>
    </tableColumn>
    <tableColumn id="2" xr3:uid="{00000000-0010-0000-0300-000002000000}" name="Cofinanciering in cash" dataDxfId="130">
      <calculatedColumnFormula>SUMIF($M$25:P$124,$M6,P$25:P$54)</calculatedColumnFormula>
    </tableColumn>
    <tableColumn id="1" xr3:uid="{00000000-0010-0000-0300-000001000000}" name="Subsidie" dataDxfId="129">
      <calculatedColumnFormula>SUMIF($M$25:Q$124,$M6,Q$25:Q$54)</calculatedColumnFormula>
    </tableColumn>
    <tableColumn id="3" xr3:uid="{00000000-0010-0000-0300-000003000000}" name="Materiële kosten" dataDxfId="12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el3" displayName="Tabel3" ref="B23:I124" totalsRowShown="0" headerRowDxfId="127" dataDxfId="126">
  <autoFilter ref="B23:I124" xr:uid="{00000000-0009-0000-0100-000003000000}"/>
  <tableColumns count="8">
    <tableColumn id="1" xr3:uid="{00000000-0010-0000-0400-000001000000}" name="Nr" dataDxfId="125"/>
    <tableColumn id="2" xr3:uid="{00000000-0010-0000-0400-000002000000}" name="Naam" dataDxfId="124"/>
    <tableColumn id="3" xr3:uid="{00000000-0010-0000-0400-000003000000}" name="Organisatietype" dataDxfId="123"/>
    <tableColumn id="4" xr3:uid="{00000000-0010-0000-0400-000004000000}" name="Begrote kosten" dataDxfId="122">
      <calculatedColumnFormula>SUMIF('Werkpakket 1'!$C:$C,$C24,'Werkpakket 1'!$G:$G)+SUMIF('Werkpakket 2'!$C:$C,$C24,'Werkpakket 2'!$G:$G)+SUMIF('Werkpakket 3'!$C:$C,$C24,'Werkpakket 3'!$G:$G)+SUMIF('Werkpakket 4'!$C:$C,$C24,'Werkpakket 4'!$G:$G)+SUMIF('Werkpakket 5'!$C:$C,$C24,'Werkpakket 5'!$G:$G)+SUMIF(Projectmanagement!$C:$C,$C24,Projectmanagement!$G:$G)+SUMIF(Materieel!D:D,$C24,Materieel!E:E)</calculatedColumnFormula>
    </tableColumn>
    <tableColumn id="5" xr3:uid="{00000000-0010-0000-0400-000005000000}" name="In kind bijdragen en cofin." dataDxfId="121"/>
    <tableColumn id="7" xr3:uid="{00000000-0010-0000-0400-000007000000}" name="Cash cofinanciering" dataDxfId="120">
      <calculatedColumnFormula>SUM(G25:G124)</calculatedColumnFormula>
    </tableColumn>
    <tableColumn id="6" xr3:uid="{00000000-0010-0000-0400-000006000000}" name="Gevraagde subsidie" dataDxfId="119"/>
    <tableColumn id="8" xr3:uid="{00000000-0010-0000-0400-000008000000}" name="Materiële kosten" dataDxfId="118">
      <calculatedColumnFormula>SUMIF(Materieel!D:D,$C24,Materieel!E:E)</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6" displayName="Tabel6" ref="K23:Q124" totalsRowShown="0" headerRowDxfId="117" dataDxfId="115" headerRowBorderDxfId="116" tableBorderDxfId="114">
  <autoFilter ref="K23:Q124" xr:uid="{00000000-0009-0000-0100-000006000000}"/>
  <tableColumns count="7">
    <tableColumn id="1" xr3:uid="{00000000-0010-0000-0500-000001000000}" name="Nr" dataDxfId="113"/>
    <tableColumn id="2" xr3:uid="{00000000-0010-0000-0500-000002000000}" name="Naam" dataDxfId="112"/>
    <tableColumn id="3" xr3:uid="{00000000-0010-0000-0500-000003000000}" name="Organisatietype" dataDxfId="111"/>
    <tableColumn id="4" xr3:uid="{00000000-0010-0000-0500-000004000000}" name="Gerealiseerde kosten" dataDxfId="110">
      <calculatedColumnFormula>SUMIF('Werkpakket 1'!$C:$C,$L24,'Werkpakket 1'!$K:$K)+SUMIF('Werkpakket 2'!$C:$C,$L24,'Werkpakket 2'!$K:$K)+SUMIF('Werkpakket 3'!$C:$C,$L24,'Werkpakket 3'!$K:$K)+SUMIF('Werkpakket 4'!$C:$C,$L24,'Werkpakket 4'!$K:$K)+SUMIF('Werkpakket 5'!$C:$C,$L24,'Werkpakket 5'!$K:$K)+SUMIF(Projectmanagement!$C:$C,$L24,Projectmanagement!$K:$K)+SUMIF(Materieel!$D:$D,$L24,Materieel!G:G)</calculatedColumnFormula>
    </tableColumn>
    <tableColumn id="5" xr3:uid="{00000000-0010-0000-0500-000005000000}" name="In kind bijdragen en cofin." dataDxfId="109"/>
    <tableColumn id="7" xr3:uid="{00000000-0010-0000-0500-000007000000}" name="Cash cofinanciering" dataDxfId="108">
      <calculatedColumnFormula>SUM(P25:P124)</calculatedColumnFormula>
    </tableColumn>
    <tableColumn id="6" xr3:uid="{00000000-0010-0000-0500-000006000000}" name="Gerealiseerde subsidie" dataDxfId="107">
      <calculatedColumnFormula>IF(N24-O24=0, "",N24-O24)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el8" displayName="Tabel8" ref="A1:B9" totalsRowShown="0" headerRowDxfId="106" dataDxfId="104" headerRowBorderDxfId="105" tableBorderDxfId="103">
  <autoFilter ref="A1:B9" xr:uid="{00000000-0009-0000-0100-000008000000}"/>
  <tableColumns count="2">
    <tableColumn id="1" xr3:uid="{00000000-0010-0000-0600-000001000000}" name="Typen organisatie" dataDxfId="102"/>
    <tableColumn id="2" xr3:uid="{00000000-0010-0000-0600-000002000000}" name="Toelichting" dataDxfId="10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2CD9B"/>
    <pageSetUpPr fitToPage="1"/>
  </sheetPr>
  <dimension ref="B2:S87"/>
  <sheetViews>
    <sheetView showGridLines="0" tabSelected="1" topLeftCell="A34" zoomScale="70" zoomScaleNormal="70" workbookViewId="0">
      <selection activeCell="B8" sqref="B8"/>
    </sheetView>
  </sheetViews>
  <sheetFormatPr defaultColWidth="9.26953125" defaultRowHeight="12.5"/>
  <cols>
    <col min="1" max="1" width="2" style="1" customWidth="1"/>
    <col min="2" max="2" width="11" style="1" customWidth="1"/>
    <col min="3" max="3" width="10.54296875" style="1" customWidth="1"/>
    <col min="4" max="4" width="3.453125" style="1" customWidth="1"/>
    <col min="5" max="5" width="12.26953125" style="1" customWidth="1"/>
    <col min="6" max="7" width="9.26953125" style="1"/>
    <col min="8" max="8" width="9.453125" style="1" bestFit="1" customWidth="1"/>
    <col min="9" max="14" width="9.26953125" style="1"/>
    <col min="15" max="15" width="32" style="1" customWidth="1"/>
    <col min="16" max="16" width="9.26953125" style="1"/>
    <col min="17" max="17" width="13.1796875" style="263" bestFit="1" customWidth="1"/>
    <col min="18" max="16384" width="9.26953125" style="1"/>
  </cols>
  <sheetData>
    <row r="2" spans="2:19" ht="13">
      <c r="B2" s="2" t="s">
        <v>0</v>
      </c>
    </row>
    <row r="4" spans="2:19" ht="13">
      <c r="B4" s="2" t="s">
        <v>1</v>
      </c>
    </row>
    <row r="5" spans="2:19" ht="13">
      <c r="B5" s="81" t="str">
        <f>F76</f>
        <v>RAAK-PRO</v>
      </c>
    </row>
    <row r="6" spans="2:19">
      <c r="B6" s="240" t="s">
        <v>200</v>
      </c>
    </row>
    <row r="7" spans="2:19" ht="13">
      <c r="B7" s="148"/>
    </row>
    <row r="9" spans="2:19" ht="13">
      <c r="B9" s="2" t="s">
        <v>2</v>
      </c>
    </row>
    <row r="10" spans="2:19" ht="61.5" customHeight="1">
      <c r="B10" s="281" t="s">
        <v>3</v>
      </c>
      <c r="C10" s="281"/>
      <c r="D10" s="281"/>
      <c r="E10" s="281"/>
      <c r="F10" s="281"/>
      <c r="G10" s="281"/>
      <c r="H10" s="281"/>
      <c r="I10" s="281"/>
      <c r="J10" s="281"/>
      <c r="K10" s="281"/>
      <c r="L10" s="281"/>
      <c r="M10" s="281"/>
      <c r="N10" s="281"/>
      <c r="O10" s="281"/>
      <c r="P10" s="17"/>
      <c r="R10" s="18"/>
      <c r="S10" s="17"/>
    </row>
    <row r="11" spans="2:19" ht="13">
      <c r="B11" s="253" t="s">
        <v>4</v>
      </c>
      <c r="C11" s="49"/>
      <c r="D11" s="49"/>
      <c r="E11" s="49"/>
      <c r="F11" s="49"/>
      <c r="G11" s="49"/>
      <c r="H11" s="49"/>
      <c r="I11" s="49"/>
      <c r="J11" s="49"/>
      <c r="K11" s="49"/>
      <c r="L11" s="49"/>
      <c r="M11" s="49"/>
      <c r="N11" s="49"/>
      <c r="O11" s="49"/>
      <c r="R11" s="18"/>
    </row>
    <row r="12" spans="2:19" ht="27" customHeight="1">
      <c r="B12" s="281" t="s">
        <v>5</v>
      </c>
      <c r="C12" s="281"/>
      <c r="D12" s="281"/>
      <c r="E12" s="281"/>
      <c r="F12" s="281"/>
      <c r="G12" s="281"/>
      <c r="H12" s="281"/>
      <c r="I12" s="281"/>
      <c r="J12" s="281"/>
      <c r="K12" s="281"/>
      <c r="L12" s="281"/>
      <c r="M12" s="281"/>
      <c r="N12" s="281"/>
      <c r="O12" s="281"/>
      <c r="R12" s="18"/>
    </row>
    <row r="13" spans="2:19">
      <c r="R13" s="18"/>
    </row>
    <row r="14" spans="2:19" ht="13">
      <c r="B14" s="2" t="s">
        <v>6</v>
      </c>
      <c r="R14" s="18"/>
    </row>
    <row r="15" spans="2:19" ht="109.5" customHeight="1">
      <c r="B15" s="281" t="s">
        <v>7</v>
      </c>
      <c r="C15" s="281"/>
      <c r="D15" s="281"/>
      <c r="E15" s="281"/>
      <c r="F15" s="281"/>
      <c r="G15" s="281"/>
      <c r="H15" s="281"/>
      <c r="I15" s="281"/>
      <c r="J15" s="281"/>
      <c r="K15" s="281"/>
      <c r="L15" s="281"/>
      <c r="M15" s="281"/>
      <c r="N15" s="281"/>
      <c r="O15" s="281"/>
    </row>
    <row r="16" spans="2:19" ht="12.75" customHeight="1"/>
    <row r="17" spans="2:18" ht="12.75" customHeight="1">
      <c r="B17" s="2" t="s">
        <v>8</v>
      </c>
    </row>
    <row r="18" spans="2:18" ht="13">
      <c r="B18" s="148" t="s">
        <v>9</v>
      </c>
    </row>
    <row r="19" spans="2:18" ht="43" customHeight="1">
      <c r="B19" s="281" t="s">
        <v>10</v>
      </c>
      <c r="C19" s="281"/>
      <c r="D19" s="281"/>
      <c r="E19" s="281"/>
      <c r="F19" s="281"/>
      <c r="G19" s="281"/>
      <c r="H19" s="281"/>
      <c r="I19" s="281"/>
      <c r="J19" s="281"/>
      <c r="K19" s="281"/>
      <c r="L19" s="281"/>
      <c r="M19" s="281"/>
      <c r="N19" s="281"/>
      <c r="O19" s="281"/>
    </row>
    <row r="20" spans="2:18" ht="28.5" customHeight="1">
      <c r="B20" s="281" t="s">
        <v>11</v>
      </c>
      <c r="C20" s="281"/>
      <c r="D20" s="281"/>
      <c r="E20" s="281"/>
      <c r="F20" s="281"/>
      <c r="G20" s="281"/>
      <c r="H20" s="281"/>
      <c r="I20" s="281"/>
      <c r="J20" s="281"/>
      <c r="K20" s="281"/>
      <c r="L20" s="281"/>
      <c r="M20" s="281"/>
      <c r="N20" s="281"/>
      <c r="O20" s="281"/>
    </row>
    <row r="21" spans="2:18" ht="13.5" customHeight="1">
      <c r="B21" s="281" t="s">
        <v>12</v>
      </c>
      <c r="C21" s="281"/>
      <c r="D21" s="281"/>
      <c r="E21" s="281"/>
      <c r="F21" s="281"/>
      <c r="G21" s="281"/>
      <c r="H21" s="281"/>
      <c r="I21" s="281"/>
      <c r="J21" s="281"/>
      <c r="K21" s="281"/>
      <c r="L21" s="281"/>
      <c r="M21" s="281"/>
      <c r="N21" s="281"/>
      <c r="O21" s="281"/>
    </row>
    <row r="22" spans="2:18">
      <c r="B22" s="243" t="s">
        <v>13</v>
      </c>
      <c r="C22" s="49"/>
      <c r="D22" s="49"/>
      <c r="E22" s="49"/>
      <c r="F22" s="49"/>
      <c r="G22" s="49"/>
      <c r="H22" s="49"/>
      <c r="I22" s="49"/>
      <c r="J22" s="49"/>
      <c r="K22" s="49"/>
      <c r="L22" s="49"/>
      <c r="M22" s="49"/>
      <c r="N22" s="49"/>
      <c r="O22" s="49"/>
    </row>
    <row r="23" spans="2:18">
      <c r="B23" s="49"/>
      <c r="C23" s="49"/>
      <c r="D23" s="49"/>
      <c r="E23" s="49"/>
      <c r="F23" s="49"/>
      <c r="G23" s="49"/>
      <c r="H23" s="49"/>
      <c r="I23" s="49"/>
      <c r="J23" s="49"/>
      <c r="K23" s="49"/>
      <c r="L23" s="49"/>
      <c r="M23" s="49"/>
      <c r="N23" s="49"/>
      <c r="O23" s="49"/>
    </row>
    <row r="24" spans="2:18" ht="13">
      <c r="B24" s="149" t="s">
        <v>14</v>
      </c>
      <c r="C24" s="49"/>
      <c r="D24" s="49"/>
      <c r="E24" s="49"/>
      <c r="F24" s="49"/>
      <c r="G24" s="49"/>
      <c r="H24" s="49"/>
      <c r="I24" s="49"/>
      <c r="J24" s="49"/>
      <c r="K24" s="49"/>
      <c r="L24" s="49"/>
      <c r="M24" s="49"/>
      <c r="N24" s="49"/>
      <c r="O24" s="49"/>
    </row>
    <row r="25" spans="2:18" ht="159" customHeight="1">
      <c r="B25" s="282" t="s">
        <v>15</v>
      </c>
      <c r="C25" s="282"/>
      <c r="D25" s="282"/>
      <c r="E25" s="282"/>
      <c r="F25" s="282"/>
      <c r="G25" s="282"/>
      <c r="H25" s="282"/>
      <c r="I25" s="282"/>
      <c r="J25" s="282"/>
      <c r="K25" s="282"/>
      <c r="L25" s="282"/>
      <c r="M25" s="282"/>
      <c r="N25" s="282"/>
      <c r="O25" s="282"/>
      <c r="Q25" s="264"/>
    </row>
    <row r="26" spans="2:18">
      <c r="B26" s="52"/>
      <c r="C26" s="229"/>
      <c r="D26" s="229"/>
      <c r="E26" s="229"/>
      <c r="F26" s="229"/>
      <c r="G26" s="229"/>
      <c r="H26" s="229"/>
      <c r="I26" s="229"/>
      <c r="J26" s="229"/>
      <c r="K26" s="229"/>
      <c r="L26" s="229"/>
      <c r="M26" s="229"/>
      <c r="N26" s="229"/>
      <c r="O26" s="229"/>
    </row>
    <row r="27" spans="2:18" ht="27" customHeight="1">
      <c r="B27" s="282" t="s">
        <v>16</v>
      </c>
      <c r="C27" s="282"/>
      <c r="D27" s="282"/>
      <c r="E27" s="282"/>
      <c r="F27" s="282"/>
      <c r="G27" s="282"/>
      <c r="H27" s="282"/>
      <c r="I27" s="282"/>
      <c r="J27" s="282"/>
      <c r="K27" s="282"/>
      <c r="L27" s="282"/>
      <c r="M27" s="282"/>
      <c r="N27" s="282"/>
      <c r="O27" s="282"/>
    </row>
    <row r="29" spans="2:18" ht="13">
      <c r="B29" s="2" t="s">
        <v>17</v>
      </c>
      <c r="R29" s="2"/>
    </row>
    <row r="30" spans="2:18" ht="39.65" customHeight="1">
      <c r="B30" s="281" t="s">
        <v>18</v>
      </c>
      <c r="C30" s="281"/>
      <c r="D30" s="281"/>
      <c r="E30" s="281"/>
      <c r="F30" s="281"/>
      <c r="G30" s="281"/>
      <c r="H30" s="281"/>
      <c r="I30" s="281"/>
      <c r="J30" s="281"/>
      <c r="K30" s="281"/>
      <c r="L30" s="281"/>
      <c r="M30" s="281"/>
      <c r="N30" s="281"/>
      <c r="O30" s="281"/>
    </row>
    <row r="31" spans="2:18" ht="27" customHeight="1">
      <c r="B31" s="281" t="s">
        <v>19</v>
      </c>
      <c r="C31" s="281"/>
      <c r="D31" s="281"/>
      <c r="E31" s="281"/>
      <c r="F31" s="281"/>
      <c r="G31" s="281"/>
      <c r="H31" s="281"/>
      <c r="I31" s="281"/>
      <c r="J31" s="281"/>
      <c r="K31" s="281"/>
      <c r="L31" s="281"/>
      <c r="M31" s="281"/>
      <c r="N31" s="281"/>
      <c r="O31" s="281"/>
    </row>
    <row r="32" spans="2:18" ht="27.65" customHeight="1">
      <c r="B32" s="281" t="s">
        <v>20</v>
      </c>
      <c r="C32" s="281"/>
      <c r="D32" s="281"/>
      <c r="E32" s="281"/>
      <c r="F32" s="281"/>
      <c r="G32" s="281"/>
      <c r="H32" s="281"/>
      <c r="I32" s="281"/>
      <c r="J32" s="281"/>
      <c r="K32" s="281"/>
      <c r="L32" s="281"/>
      <c r="M32" s="281"/>
      <c r="N32" s="281"/>
      <c r="O32" s="281"/>
    </row>
    <row r="33" spans="2:17">
      <c r="B33" s="49"/>
      <c r="C33" s="49"/>
      <c r="D33" s="49"/>
      <c r="E33" s="49"/>
      <c r="F33" s="49"/>
      <c r="G33" s="49"/>
      <c r="H33" s="49"/>
      <c r="I33" s="49"/>
      <c r="J33" s="49"/>
      <c r="K33" s="49"/>
      <c r="L33" s="49"/>
      <c r="M33" s="49"/>
      <c r="N33" s="49"/>
      <c r="O33" s="49"/>
    </row>
    <row r="34" spans="2:17" ht="13">
      <c r="B34" s="2" t="s">
        <v>21</v>
      </c>
      <c r="C34" s="50"/>
      <c r="D34" s="50"/>
      <c r="E34" s="50"/>
      <c r="F34" s="50"/>
      <c r="G34" s="50"/>
      <c r="H34" s="50"/>
      <c r="I34" s="50"/>
      <c r="J34" s="50"/>
      <c r="K34" s="50"/>
      <c r="L34" s="50"/>
      <c r="M34" s="50"/>
      <c r="N34" s="50"/>
      <c r="O34" s="50"/>
    </row>
    <row r="35" spans="2:17">
      <c r="B35" s="1" t="s">
        <v>22</v>
      </c>
      <c r="C35" s="50"/>
      <c r="D35" s="50"/>
      <c r="E35" s="50"/>
      <c r="F35" s="50"/>
      <c r="G35" s="50"/>
      <c r="H35" s="50"/>
      <c r="I35" s="50"/>
      <c r="J35" s="50"/>
      <c r="K35" s="50"/>
      <c r="L35" s="50"/>
      <c r="M35" s="50"/>
      <c r="N35" s="50"/>
      <c r="O35" s="50"/>
      <c r="Q35" s="264"/>
    </row>
    <row r="36" spans="2:17" ht="13.5" customHeight="1">
      <c r="B36" s="286" t="str">
        <f>CONCATENATE("- De aan te vragen subsidie per project bedraagt maximaal € ",F78,".")</f>
        <v>- De aan te vragen subsidie per project bedraagt maximaal € 750.000.</v>
      </c>
      <c r="C36" s="286"/>
      <c r="D36" s="286"/>
      <c r="E36" s="286"/>
      <c r="F36" s="286"/>
      <c r="G36" s="286"/>
      <c r="H36" s="286"/>
      <c r="I36" s="286"/>
      <c r="J36" s="286"/>
      <c r="K36" s="286"/>
      <c r="L36" s="286"/>
      <c r="M36" s="286"/>
      <c r="N36" s="286"/>
      <c r="O36" s="286"/>
      <c r="Q36" s="264"/>
    </row>
    <row r="37" spans="2:17">
      <c r="B37" s="151" t="s">
        <v>23</v>
      </c>
      <c r="C37" s="50"/>
      <c r="D37" s="50"/>
      <c r="E37" s="50"/>
      <c r="F37" s="50"/>
      <c r="G37" s="50"/>
      <c r="H37" s="50"/>
      <c r="I37" s="50"/>
      <c r="J37" s="50"/>
      <c r="K37" s="50"/>
      <c r="L37" s="50"/>
      <c r="M37" s="50"/>
      <c r="N37" s="50"/>
      <c r="O37" s="50"/>
      <c r="P37" s="18"/>
      <c r="Q37" s="264"/>
    </row>
    <row r="38" spans="2:17">
      <c r="B38" s="151" t="s">
        <v>24</v>
      </c>
      <c r="C38" s="50"/>
      <c r="D38" s="50"/>
      <c r="E38" s="50"/>
      <c r="F38" s="50"/>
      <c r="G38" s="50"/>
      <c r="H38" s="50"/>
      <c r="I38" s="50"/>
      <c r="J38" s="50"/>
      <c r="K38" s="50"/>
      <c r="L38" s="50"/>
      <c r="M38" s="50"/>
      <c r="N38" s="50"/>
      <c r="O38" s="50"/>
      <c r="P38" s="18"/>
      <c r="Q38" s="264"/>
    </row>
    <row r="39" spans="2:17">
      <c r="B39" s="270" t="s">
        <v>25</v>
      </c>
      <c r="C39" s="50"/>
      <c r="D39" s="50"/>
      <c r="E39" s="50"/>
      <c r="F39" s="50"/>
      <c r="G39" s="50"/>
      <c r="H39" s="50"/>
      <c r="I39" s="50"/>
      <c r="J39" s="50"/>
      <c r="K39" s="50"/>
      <c r="L39" s="50"/>
      <c r="M39" s="50"/>
      <c r="N39" s="50"/>
      <c r="O39" s="50"/>
    </row>
    <row r="40" spans="2:17">
      <c r="B40" s="270" t="s">
        <v>26</v>
      </c>
    </row>
    <row r="41" spans="2:17">
      <c r="B41" s="270" t="s">
        <v>27</v>
      </c>
    </row>
    <row r="42" spans="2:17">
      <c r="B42" s="151" t="str">
        <f>CONCATENATE("- Maximaal ",F80," van het subsidiebedrag mag besteed worden aan de kosten van de ",F83," die geen Nederlandse onderzoeksorganisatie zijn.")</f>
        <v>- Maximaal 25% van het subsidiebedrag mag besteed worden aan de kosten van de consortiumpartners die geen Nederlandse onderzoeksorganisatie zijn.</v>
      </c>
    </row>
    <row r="43" spans="2:17">
      <c r="B43" s="151" t="str">
        <f>CONCATENATE("- Het totaal van eigen bijdragen en cofinanciering is ten minste ",F79," van de ",F82,".")</f>
        <v>- Het totaal van eigen bijdragen en cofinanciering is ten minste 30% van de totale kosten.</v>
      </c>
      <c r="C43" s="50"/>
      <c r="D43" s="50"/>
      <c r="E43" s="50"/>
      <c r="F43" s="50"/>
      <c r="G43" s="50"/>
      <c r="H43" s="50"/>
      <c r="I43" s="50"/>
      <c r="J43" s="50"/>
      <c r="K43" s="50"/>
      <c r="L43" s="50"/>
      <c r="M43" s="50"/>
      <c r="N43" s="50"/>
      <c r="O43" s="50"/>
    </row>
    <row r="44" spans="2:17">
      <c r="B44" s="152"/>
      <c r="C44" s="50"/>
      <c r="D44" s="50"/>
      <c r="E44" s="50"/>
      <c r="F44" s="50"/>
      <c r="G44" s="50"/>
      <c r="H44" s="50"/>
      <c r="I44" s="50"/>
      <c r="J44" s="50"/>
      <c r="K44" s="50"/>
      <c r="L44" s="50"/>
      <c r="M44" s="50"/>
      <c r="N44" s="50"/>
      <c r="O44" s="50"/>
      <c r="Q44" s="265"/>
    </row>
    <row r="45" spans="2:17" ht="13">
      <c r="B45" s="249" t="s">
        <v>28</v>
      </c>
      <c r="C45" s="50"/>
      <c r="D45" s="50"/>
      <c r="E45" s="50"/>
      <c r="F45" s="50"/>
      <c r="G45" s="50"/>
      <c r="H45" s="50"/>
      <c r="I45" s="50"/>
      <c r="J45" s="50"/>
      <c r="K45" s="50"/>
      <c r="L45" s="50"/>
      <c r="M45" s="50"/>
      <c r="N45" s="50"/>
      <c r="O45" s="50"/>
      <c r="Q45" s="265"/>
    </row>
    <row r="46" spans="2:17" ht="28" customHeight="1">
      <c r="B46" s="280" t="s">
        <v>29</v>
      </c>
      <c r="C46" s="281"/>
      <c r="D46" s="281"/>
      <c r="E46" s="281"/>
      <c r="F46" s="281"/>
      <c r="G46" s="281"/>
      <c r="H46" s="281"/>
      <c r="I46" s="281"/>
      <c r="J46" s="281"/>
      <c r="K46" s="281"/>
      <c r="L46" s="281"/>
      <c r="M46" s="281"/>
      <c r="N46" s="281"/>
      <c r="O46" s="281"/>
    </row>
    <row r="47" spans="2:17" ht="28.5" customHeight="1">
      <c r="B47" s="285" t="s">
        <v>30</v>
      </c>
      <c r="C47" s="285"/>
      <c r="D47" s="285"/>
      <c r="E47" s="285"/>
      <c r="F47" s="285"/>
      <c r="G47" s="285"/>
      <c r="H47" s="285"/>
      <c r="I47" s="285"/>
      <c r="J47" s="285"/>
      <c r="K47" s="285"/>
      <c r="L47" s="285"/>
      <c r="M47" s="285"/>
      <c r="N47" s="285"/>
      <c r="O47" s="285"/>
    </row>
    <row r="48" spans="2:17">
      <c r="B48" s="254" t="s">
        <v>31</v>
      </c>
      <c r="C48" s="49"/>
      <c r="D48" s="49"/>
      <c r="E48" s="49"/>
      <c r="F48" s="49"/>
      <c r="G48" s="49"/>
      <c r="H48" s="49"/>
      <c r="I48" s="49"/>
      <c r="J48" s="49"/>
      <c r="K48" s="49"/>
      <c r="L48" s="49"/>
      <c r="M48" s="49"/>
      <c r="N48" s="49"/>
      <c r="O48" s="49"/>
    </row>
    <row r="49" spans="2:19">
      <c r="B49" s="254" t="s">
        <v>32</v>
      </c>
      <c r="C49" s="49"/>
      <c r="D49" s="49"/>
      <c r="E49" s="49"/>
      <c r="F49" s="49"/>
      <c r="G49" s="49"/>
      <c r="H49" s="49"/>
      <c r="I49" s="49"/>
      <c r="J49" s="49"/>
      <c r="K49" s="49"/>
      <c r="L49" s="49"/>
      <c r="M49" s="49"/>
      <c r="N49" s="49"/>
      <c r="O49" s="49"/>
    </row>
    <row r="50" spans="2:19">
      <c r="B50" s="254" t="s">
        <v>201</v>
      </c>
      <c r="C50" s="279"/>
      <c r="D50" s="279"/>
      <c r="E50" s="279"/>
      <c r="F50" s="279"/>
      <c r="G50" s="279"/>
      <c r="H50" s="279"/>
      <c r="I50" s="279"/>
      <c r="J50" s="279"/>
      <c r="K50" s="279"/>
      <c r="L50" s="279"/>
      <c r="M50" s="279"/>
      <c r="N50" s="279"/>
      <c r="O50" s="279"/>
    </row>
    <row r="51" spans="2:19">
      <c r="B51" s="49"/>
      <c r="C51" s="49"/>
      <c r="D51" s="49"/>
      <c r="E51" s="49"/>
      <c r="F51" s="49"/>
      <c r="G51" s="49"/>
      <c r="H51" s="49"/>
      <c r="I51" s="49"/>
      <c r="J51" s="49"/>
      <c r="K51" s="49"/>
      <c r="L51" s="49"/>
      <c r="M51" s="49"/>
      <c r="N51" s="49"/>
      <c r="O51" s="49"/>
    </row>
    <row r="52" spans="2:19" ht="13">
      <c r="B52" s="2" t="s">
        <v>33</v>
      </c>
    </row>
    <row r="53" spans="2:19" ht="27" customHeight="1">
      <c r="B53" s="284" t="s">
        <v>34</v>
      </c>
      <c r="C53" s="284"/>
      <c r="D53" s="284"/>
      <c r="E53" s="284"/>
      <c r="F53" s="284"/>
      <c r="G53" s="284"/>
      <c r="H53" s="284"/>
      <c r="I53" s="284"/>
      <c r="J53" s="284"/>
      <c r="K53" s="284"/>
      <c r="L53" s="284"/>
      <c r="M53" s="284"/>
      <c r="N53" s="284"/>
      <c r="O53" s="284"/>
      <c r="P53" s="18"/>
    </row>
    <row r="54" spans="2:19">
      <c r="B54" s="252"/>
      <c r="C54" s="252"/>
      <c r="D54" s="252"/>
      <c r="E54" s="252"/>
      <c r="F54" s="252"/>
      <c r="G54" s="252"/>
      <c r="H54" s="252"/>
      <c r="I54" s="252"/>
      <c r="J54" s="252"/>
      <c r="K54" s="252"/>
      <c r="L54" s="252"/>
      <c r="M54" s="252"/>
      <c r="N54" s="252"/>
      <c r="O54" s="252"/>
      <c r="P54" s="18"/>
    </row>
    <row r="55" spans="2:19" ht="13">
      <c r="B55" s="4" t="s">
        <v>35</v>
      </c>
      <c r="C55" s="252"/>
      <c r="D55" s="252"/>
      <c r="E55" s="252"/>
      <c r="F55" s="252"/>
      <c r="G55" s="252"/>
      <c r="H55" s="252"/>
      <c r="I55" s="252"/>
      <c r="J55" s="252"/>
      <c r="K55" s="252"/>
      <c r="L55" s="252"/>
      <c r="M55" s="252"/>
      <c r="N55" s="252"/>
      <c r="O55" s="252"/>
      <c r="P55" s="18"/>
    </row>
    <row r="56" spans="2:19" ht="25" customHeight="1">
      <c r="B56" s="282" t="s">
        <v>36</v>
      </c>
      <c r="C56" s="282"/>
      <c r="D56" s="282"/>
      <c r="E56" s="282"/>
      <c r="F56" s="282"/>
      <c r="G56" s="282"/>
      <c r="H56" s="282"/>
      <c r="I56" s="282"/>
      <c r="J56" s="282"/>
      <c r="K56" s="282"/>
      <c r="L56" s="282"/>
      <c r="M56" s="282"/>
      <c r="N56" s="282"/>
      <c r="O56" s="282"/>
      <c r="P56" s="18"/>
    </row>
    <row r="57" spans="2:19" ht="26.15" customHeight="1">
      <c r="B57" s="282" t="s">
        <v>37</v>
      </c>
      <c r="C57" s="282"/>
      <c r="D57" s="282"/>
      <c r="E57" s="282"/>
      <c r="F57" s="282"/>
      <c r="G57" s="282"/>
      <c r="H57" s="282"/>
      <c r="I57" s="282"/>
      <c r="J57" s="282"/>
      <c r="K57" s="282"/>
      <c r="L57" s="282"/>
      <c r="M57" s="282"/>
      <c r="N57" s="282"/>
      <c r="O57" s="282"/>
      <c r="P57" s="18"/>
    </row>
    <row r="58" spans="2:19">
      <c r="B58" s="1" t="s">
        <v>38</v>
      </c>
      <c r="C58" s="252"/>
      <c r="D58" s="252"/>
      <c r="E58" s="252"/>
      <c r="F58" s="252"/>
      <c r="G58" s="252"/>
      <c r="H58" s="252"/>
      <c r="I58" s="252"/>
      <c r="J58" s="252"/>
      <c r="K58" s="252"/>
      <c r="L58" s="252"/>
      <c r="M58" s="252"/>
      <c r="N58" s="252"/>
      <c r="O58" s="252"/>
      <c r="P58" s="18"/>
    </row>
    <row r="59" spans="2:19">
      <c r="B59" s="219" t="s">
        <v>39</v>
      </c>
      <c r="C59" s="252"/>
      <c r="D59" s="252"/>
      <c r="E59" s="252"/>
      <c r="F59" s="252"/>
      <c r="G59" s="252"/>
      <c r="H59" s="252"/>
      <c r="I59" s="252"/>
      <c r="J59" s="252"/>
      <c r="K59" s="252"/>
      <c r="L59" s="252"/>
      <c r="M59" s="252"/>
      <c r="N59" s="252"/>
      <c r="O59" s="252"/>
      <c r="P59" s="18"/>
    </row>
    <row r="60" spans="2:19" ht="13">
      <c r="B60" s="15" t="s">
        <v>40</v>
      </c>
      <c r="C60" s="252"/>
      <c r="D60" s="252"/>
      <c r="E60" s="252"/>
      <c r="F60" s="252"/>
      <c r="G60" s="252"/>
      <c r="H60" s="252"/>
      <c r="I60" s="252"/>
      <c r="J60" s="252"/>
      <c r="K60" s="252"/>
      <c r="L60" s="252"/>
      <c r="M60" s="252"/>
      <c r="N60" s="252"/>
      <c r="O60" s="252"/>
      <c r="P60" s="18"/>
    </row>
    <row r="61" spans="2:19" ht="28" customHeight="1">
      <c r="B61" s="282" t="s">
        <v>41</v>
      </c>
      <c r="C61" s="282"/>
      <c r="D61" s="282"/>
      <c r="E61" s="282"/>
      <c r="F61" s="282"/>
      <c r="G61" s="282"/>
      <c r="H61" s="282"/>
      <c r="I61" s="282"/>
      <c r="J61" s="282"/>
      <c r="K61" s="282"/>
      <c r="L61" s="282"/>
      <c r="M61" s="282"/>
      <c r="N61" s="282"/>
      <c r="O61" s="282"/>
    </row>
    <row r="62" spans="2:19" ht="13.5">
      <c r="B62" s="262"/>
      <c r="C62" s="50"/>
      <c r="D62" s="50"/>
      <c r="E62" s="50"/>
      <c r="F62" s="50"/>
      <c r="G62" s="50"/>
      <c r="H62" s="50"/>
      <c r="I62" s="50"/>
      <c r="J62" s="50"/>
      <c r="K62" s="50"/>
      <c r="L62" s="50"/>
      <c r="M62" s="50"/>
      <c r="N62" s="50"/>
      <c r="O62" s="50"/>
    </row>
    <row r="63" spans="2:19" ht="13">
      <c r="B63" s="46" t="s">
        <v>42</v>
      </c>
      <c r="C63" s="50"/>
      <c r="D63" s="50"/>
      <c r="E63" s="50"/>
      <c r="F63" s="50"/>
      <c r="G63" s="50"/>
      <c r="H63" s="50"/>
      <c r="I63" s="50"/>
      <c r="J63" s="50"/>
      <c r="K63" s="50"/>
      <c r="L63" s="50"/>
      <c r="M63" s="50"/>
      <c r="N63" s="50"/>
      <c r="O63" s="50"/>
    </row>
    <row r="64" spans="2:19" ht="27" customHeight="1">
      <c r="B64" s="281" t="s">
        <v>43</v>
      </c>
      <c r="C64" s="281"/>
      <c r="D64" s="281"/>
      <c r="E64" s="281"/>
      <c r="F64" s="281"/>
      <c r="G64" s="281"/>
      <c r="H64" s="281"/>
      <c r="I64" s="281"/>
      <c r="J64" s="281"/>
      <c r="K64" s="281"/>
      <c r="L64" s="281"/>
      <c r="M64" s="281"/>
      <c r="N64" s="281"/>
      <c r="O64" s="281"/>
      <c r="P64" s="17"/>
      <c r="Q64" s="266"/>
      <c r="R64" s="17"/>
      <c r="S64" s="17"/>
    </row>
    <row r="66" spans="2:19" ht="13.5" customHeight="1">
      <c r="B66" s="283" t="s">
        <v>44</v>
      </c>
      <c r="C66" s="283"/>
      <c r="D66" s="283"/>
      <c r="E66" s="283"/>
      <c r="F66" s="283"/>
      <c r="G66" s="283"/>
      <c r="H66" s="283"/>
      <c r="I66" s="283"/>
      <c r="J66" s="283"/>
      <c r="K66" s="283"/>
      <c r="L66" s="283"/>
      <c r="M66" s="283"/>
      <c r="N66" s="283"/>
      <c r="O66" s="283"/>
      <c r="P66" s="17"/>
      <c r="Q66" s="266"/>
      <c r="R66" s="17"/>
      <c r="S66" s="17"/>
    </row>
    <row r="68" spans="2:19">
      <c r="B68" s="283" t="s">
        <v>45</v>
      </c>
      <c r="C68" s="283"/>
      <c r="D68" s="283"/>
      <c r="E68" s="283"/>
      <c r="F68" s="283"/>
      <c r="G68" s="283"/>
      <c r="H68" s="283"/>
      <c r="I68" s="283"/>
      <c r="J68" s="283"/>
      <c r="K68" s="283"/>
      <c r="L68" s="283"/>
      <c r="M68" s="283"/>
      <c r="N68" s="283"/>
      <c r="O68" s="283"/>
      <c r="P68" s="17"/>
      <c r="Q68" s="266"/>
      <c r="R68" s="17"/>
      <c r="S68" s="17"/>
    </row>
    <row r="70" spans="2:19" ht="13">
      <c r="B70" s="38" t="s">
        <v>46</v>
      </c>
      <c r="C70" s="38"/>
      <c r="D70" s="39"/>
    </row>
    <row r="71" spans="2:19">
      <c r="B71" s="20" t="b">
        <v>1</v>
      </c>
    </row>
    <row r="72" spans="2:19" ht="12.75" customHeight="1">
      <c r="B72" s="82" t="s">
        <v>47</v>
      </c>
      <c r="C72" s="82"/>
      <c r="D72" s="82"/>
      <c r="F72" s="6" t="s">
        <v>48</v>
      </c>
    </row>
    <row r="74" spans="2:19" ht="13">
      <c r="B74" s="21"/>
      <c r="H74" s="15"/>
      <c r="I74" s="15"/>
      <c r="J74" s="15"/>
      <c r="K74" s="15"/>
    </row>
    <row r="75" spans="2:19" ht="13" hidden="1">
      <c r="C75" s="19" t="s">
        <v>49</v>
      </c>
      <c r="F75" s="32" t="s">
        <v>50</v>
      </c>
      <c r="G75" s="32" t="s">
        <v>51</v>
      </c>
      <c r="H75" s="4"/>
      <c r="I75" s="15"/>
      <c r="J75" s="15"/>
      <c r="K75" s="15"/>
    </row>
    <row r="76" spans="2:19" hidden="1">
      <c r="C76" s="1" t="s">
        <v>52</v>
      </c>
      <c r="F76" s="29" t="s">
        <v>53</v>
      </c>
      <c r="G76" s="29"/>
      <c r="H76" s="15"/>
      <c r="I76" s="15"/>
      <c r="J76" s="15"/>
      <c r="K76" s="15"/>
    </row>
    <row r="77" spans="2:19" hidden="1">
      <c r="C77" s="1" t="s">
        <v>54</v>
      </c>
      <c r="F77" s="29"/>
      <c r="G77" s="31"/>
      <c r="H77" s="15"/>
      <c r="I77" s="15"/>
      <c r="J77" s="15"/>
      <c r="K77" s="15"/>
    </row>
    <row r="78" spans="2:19" hidden="1">
      <c r="C78" s="1" t="s">
        <v>55</v>
      </c>
      <c r="F78" s="29" t="s">
        <v>56</v>
      </c>
      <c r="G78" s="31">
        <v>750000</v>
      </c>
      <c r="H78" s="15"/>
      <c r="I78" s="15"/>
      <c r="J78" s="15"/>
      <c r="K78" s="15"/>
    </row>
    <row r="79" spans="2:19" hidden="1">
      <c r="C79" s="1" t="s">
        <v>57</v>
      </c>
      <c r="F79" s="29" t="s">
        <v>58</v>
      </c>
      <c r="G79" s="33">
        <v>0.3</v>
      </c>
      <c r="H79" s="15"/>
      <c r="I79" s="15"/>
      <c r="J79" s="15"/>
      <c r="K79" s="15"/>
    </row>
    <row r="80" spans="2:19" hidden="1">
      <c r="C80" s="1" t="s">
        <v>59</v>
      </c>
      <c r="F80" s="29" t="s">
        <v>60</v>
      </c>
      <c r="G80" s="33">
        <v>0.25</v>
      </c>
      <c r="H80" s="15"/>
      <c r="I80" s="15"/>
      <c r="J80" s="15"/>
      <c r="K80" s="15"/>
    </row>
    <row r="81" spans="3:8" hidden="1">
      <c r="C81" s="1" t="s">
        <v>61</v>
      </c>
      <c r="F81" s="29" t="s">
        <v>62</v>
      </c>
      <c r="G81" s="33">
        <v>0.1</v>
      </c>
      <c r="H81" s="18"/>
    </row>
    <row r="82" spans="3:8" hidden="1">
      <c r="C82" s="1" t="s">
        <v>63</v>
      </c>
      <c r="F82" s="29" t="s">
        <v>64</v>
      </c>
      <c r="G82" s="33"/>
      <c r="H82" s="18"/>
    </row>
    <row r="83" spans="3:8" hidden="1">
      <c r="C83" s="1" t="s">
        <v>65</v>
      </c>
      <c r="F83" s="156" t="s">
        <v>66</v>
      </c>
      <c r="G83" s="157"/>
      <c r="H83" s="18"/>
    </row>
    <row r="84" spans="3:8" hidden="1"/>
    <row r="85" spans="3:8" ht="13" hidden="1">
      <c r="C85" s="19" t="s">
        <v>67</v>
      </c>
    </row>
    <row r="87" spans="3:8" ht="13">
      <c r="C87" s="2"/>
      <c r="D87" s="2"/>
      <c r="E87" s="58"/>
      <c r="H87" s="15"/>
    </row>
  </sheetData>
  <sheetProtection algorithmName="SHA-512" hashValue="LRn0ZF/vAXnZGqsO6oPljBGCvnh+jt3aJLkP4ARua50S2kFSWstU7IHCpcU8oXb+vHNbTzsVwLkCH2FgrKAr1g==" saltValue="mjQZEj0ButS6P644mhzkPg==" spinCount="100000" sheet="1" objects="1" scenarios="1"/>
  <mergeCells count="21">
    <mergeCell ref="B64:O64"/>
    <mergeCell ref="B68:O68"/>
    <mergeCell ref="B66:O66"/>
    <mergeCell ref="B19:O19"/>
    <mergeCell ref="B30:O30"/>
    <mergeCell ref="B20:O20"/>
    <mergeCell ref="B21:O21"/>
    <mergeCell ref="B31:O31"/>
    <mergeCell ref="B27:O27"/>
    <mergeCell ref="B53:O53"/>
    <mergeCell ref="B32:O32"/>
    <mergeCell ref="B47:O47"/>
    <mergeCell ref="B56:O56"/>
    <mergeCell ref="B36:O36"/>
    <mergeCell ref="B57:O57"/>
    <mergeCell ref="B61:O61"/>
    <mergeCell ref="B46:O46"/>
    <mergeCell ref="B25:O25"/>
    <mergeCell ref="B10:O10"/>
    <mergeCell ref="B15:O15"/>
    <mergeCell ref="B12:O12"/>
  </mergeCells>
  <conditionalFormatting sqref="F72">
    <cfRule type="expression" dxfId="100" priority="6">
      <formula>$B$71=TRUE</formula>
    </cfRule>
  </conditionalFormatting>
  <pageMargins left="0.23622047244094491" right="0.23622047244094491" top="0.19685039370078741" bottom="0.19685039370078741" header="0.19685039370078741" footer="0.19685039370078741"/>
  <pageSetup paperSize="9" scale="70" orientation="landscape" r:id="rId1"/>
  <rowBreaks count="1" manualBreakCount="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ltText="Klik hier om de invulvelden te arceren">
                <anchor moveWithCells="1">
                  <from>
                    <xdr:col>3</xdr:col>
                    <xdr:colOff>0</xdr:colOff>
                    <xdr:row>68</xdr:row>
                    <xdr:rowOff>133350</xdr:rowOff>
                  </from>
                  <to>
                    <xdr:col>4</xdr:col>
                    <xdr:colOff>76200</xdr:colOff>
                    <xdr:row>70</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4D9"/>
  </sheetPr>
  <dimension ref="A1:K149"/>
  <sheetViews>
    <sheetView showGridLines="0" zoomScale="85" zoomScaleNormal="85" workbookViewId="0">
      <pane ySplit="10" topLeftCell="A11" activePane="bottomLeft" state="frozen"/>
      <selection activeCell="A2" sqref="A2"/>
      <selection pane="bottomLeft" activeCell="A11" sqref="A11"/>
    </sheetView>
  </sheetViews>
  <sheetFormatPr defaultColWidth="9.26953125" defaultRowHeight="13"/>
  <cols>
    <col min="1" max="1" width="25.7265625" style="1" customWidth="1"/>
    <col min="2" max="2" width="41.7265625" style="1" customWidth="1"/>
    <col min="3" max="3" width="25.7265625" style="1" customWidth="1"/>
    <col min="4" max="4" width="21.7265625" style="1" customWidth="1"/>
    <col min="5" max="5" width="9.26953125" style="101" customWidth="1"/>
    <col min="6" max="6" width="9.26953125" style="1" customWidth="1"/>
    <col min="7" max="7" width="15.7265625" style="1" customWidth="1"/>
    <col min="8" max="8" width="0.7265625" style="1" customWidth="1"/>
    <col min="9" max="9" width="9.26953125" style="101" customWidth="1"/>
    <col min="10" max="10" width="9.26953125" style="1" customWidth="1"/>
    <col min="11" max="11" width="15.7265625" style="1" customWidth="1"/>
    <col min="12" max="12" width="0.7265625" style="1" customWidth="1"/>
    <col min="13" max="16384" width="9.26953125" style="1"/>
  </cols>
  <sheetData>
    <row r="1" spans="1:11" ht="12.5">
      <c r="A1" s="3" t="b">
        <f>Voorblad!$B$71</f>
        <v>1</v>
      </c>
      <c r="E1" s="1"/>
      <c r="I1" s="1"/>
    </row>
    <row r="2" spans="1:11">
      <c r="B2" s="2" t="str">
        <f>'Samenvattend overzicht'!B3</f>
        <v>Projecttitel</v>
      </c>
      <c r="C2" s="1" t="str">
        <f>'Samenvattend overzicht'!C3</f>
        <v>Titel van het project</v>
      </c>
      <c r="E2" s="1"/>
      <c r="I2" s="1"/>
    </row>
    <row r="3" spans="1:11">
      <c r="B3" s="2" t="str">
        <f>'Samenvattend overzicht'!B4</f>
        <v>Aanvrager</v>
      </c>
      <c r="C3" s="1" t="str">
        <f>'Samenvattend overzicht'!C4</f>
        <v>Hogeschool die de aanvraag indient</v>
      </c>
      <c r="E3" s="1"/>
      <c r="I3" s="1"/>
    </row>
    <row r="4" spans="1:11">
      <c r="A4" s="44" t="str">
        <f ca="1">MID(CELL("bestandsnaam",$A$1),FIND("]",CELL("bestandsnaam",$A$1))+1,31)</f>
        <v>Werkpakket 5</v>
      </c>
      <c r="B4" s="2"/>
      <c r="E4" s="306"/>
      <c r="F4" s="306"/>
      <c r="G4" s="306"/>
      <c r="H4" s="44"/>
      <c r="I4" s="306"/>
      <c r="J4" s="306"/>
      <c r="K4" s="306"/>
    </row>
    <row r="5" spans="1:11" ht="12.75" hidden="1" customHeight="1">
      <c r="C5" s="7"/>
      <c r="D5" s="8"/>
      <c r="E5" s="1"/>
      <c r="F5" s="12" t="s">
        <v>170</v>
      </c>
      <c r="G5" s="16">
        <f>SUM(G11:G9998)</f>
        <v>0</v>
      </c>
      <c r="I5" s="1"/>
      <c r="J5" s="12" t="s">
        <v>170</v>
      </c>
      <c r="K5" s="16">
        <f>SUM(K11:K9998)</f>
        <v>0</v>
      </c>
    </row>
    <row r="6" spans="1:11" ht="12.5">
      <c r="B6" s="1" t="str">
        <f>Voorblad!B4</f>
        <v>Begrotingsformat incl. format voor voortgangs- en eindrapportage</v>
      </c>
      <c r="C6" s="7"/>
      <c r="D6" s="8"/>
      <c r="E6" s="9"/>
      <c r="F6" s="7"/>
      <c r="G6" s="7"/>
      <c r="I6" s="9"/>
      <c r="J6" s="7"/>
      <c r="K6" s="7"/>
    </row>
    <row r="7" spans="1:11" s="15" customFormat="1">
      <c r="A7" s="307" t="s">
        <v>190</v>
      </c>
      <c r="B7" s="308"/>
      <c r="C7" s="308"/>
      <c r="D7" s="308"/>
      <c r="E7" s="309" t="s">
        <v>76</v>
      </c>
      <c r="F7" s="310"/>
      <c r="G7" s="310"/>
      <c r="I7" s="311" t="s">
        <v>78</v>
      </c>
      <c r="J7" s="312"/>
      <c r="K7" s="312"/>
    </row>
    <row r="8" spans="1:11" s="15" customFormat="1">
      <c r="A8" s="22" t="s">
        <v>172</v>
      </c>
      <c r="B8" s="22" t="s">
        <v>173</v>
      </c>
      <c r="C8" s="23" t="s">
        <v>174</v>
      </c>
      <c r="D8" s="24" t="s">
        <v>175</v>
      </c>
      <c r="E8" s="25" t="s">
        <v>176</v>
      </c>
      <c r="F8" s="30" t="s">
        <v>177</v>
      </c>
      <c r="G8" s="30" t="s">
        <v>178</v>
      </c>
      <c r="I8" s="25" t="s">
        <v>179</v>
      </c>
      <c r="J8" s="30" t="s">
        <v>180</v>
      </c>
      <c r="K8" s="30" t="s">
        <v>181</v>
      </c>
    </row>
    <row r="9" spans="1:11" s="15" customFormat="1" ht="13.5" thickBot="1">
      <c r="A9" s="74" t="s">
        <v>182</v>
      </c>
      <c r="B9" s="74" t="s">
        <v>183</v>
      </c>
      <c r="C9" s="75" t="s">
        <v>153</v>
      </c>
      <c r="D9" s="76" t="s">
        <v>184</v>
      </c>
      <c r="E9" s="107" t="s">
        <v>185</v>
      </c>
      <c r="F9" s="75" t="s">
        <v>186</v>
      </c>
      <c r="G9" s="75" t="s">
        <v>9</v>
      </c>
      <c r="H9" s="70"/>
      <c r="I9" s="107" t="s">
        <v>185</v>
      </c>
      <c r="J9" s="75" t="s">
        <v>186</v>
      </c>
      <c r="K9" s="75" t="s">
        <v>9</v>
      </c>
    </row>
    <row r="10" spans="1:11" ht="14" thickTop="1" thickBot="1">
      <c r="A10" s="77" t="s">
        <v>161</v>
      </c>
      <c r="B10" s="77" t="s">
        <v>161</v>
      </c>
      <c r="C10" s="77" t="s">
        <v>161</v>
      </c>
      <c r="D10" s="77" t="s">
        <v>161</v>
      </c>
      <c r="E10" s="77" t="s">
        <v>161</v>
      </c>
      <c r="F10" s="71" t="s">
        <v>161</v>
      </c>
      <c r="G10" s="72">
        <f>SUM(G11:G9998)</f>
        <v>0</v>
      </c>
      <c r="H10" s="73"/>
      <c r="I10" s="77" t="s">
        <v>161</v>
      </c>
      <c r="J10" s="71" t="s">
        <v>161</v>
      </c>
      <c r="K10" s="72">
        <f>SUM(K11:K9998)</f>
        <v>0</v>
      </c>
    </row>
    <row r="11" spans="1:11" s="10" customFormat="1" ht="13.5" thickTop="1">
      <c r="A11" s="34"/>
      <c r="B11" s="34"/>
      <c r="C11" s="34"/>
      <c r="D11" s="34"/>
      <c r="E11" s="100"/>
      <c r="F11" s="228"/>
      <c r="G11" s="102">
        <f>IF(E11*F11=0,0,E11*F11)</f>
        <v>0</v>
      </c>
      <c r="I11" s="100"/>
      <c r="J11" s="228"/>
      <c r="K11" s="102">
        <f>IF(I11*J11=0,0,I11*J11)</f>
        <v>0</v>
      </c>
    </row>
    <row r="12" spans="1:11">
      <c r="A12" s="35"/>
      <c r="B12" s="35"/>
      <c r="C12" s="34"/>
      <c r="D12" s="35"/>
      <c r="E12" s="100"/>
      <c r="F12" s="228"/>
      <c r="G12" s="103">
        <f t="shared" ref="G12:G70" si="0">IF(E12*F12=0,0,E12*F12)</f>
        <v>0</v>
      </c>
      <c r="I12" s="100"/>
      <c r="J12" s="228"/>
      <c r="K12" s="103">
        <f t="shared" ref="K12:K70" si="1">IF(I12*J12=0,0,I12*J12)</f>
        <v>0</v>
      </c>
    </row>
    <row r="13" spans="1:11">
      <c r="A13" s="35"/>
      <c r="B13" s="35"/>
      <c r="C13" s="34"/>
      <c r="D13" s="35"/>
      <c r="E13" s="100"/>
      <c r="F13" s="228"/>
      <c r="G13" s="103">
        <f t="shared" si="0"/>
        <v>0</v>
      </c>
      <c r="I13" s="100"/>
      <c r="J13" s="228"/>
      <c r="K13" s="103">
        <f t="shared" si="1"/>
        <v>0</v>
      </c>
    </row>
    <row r="14" spans="1:11">
      <c r="A14" s="35"/>
      <c r="B14" s="35"/>
      <c r="C14" s="34"/>
      <c r="D14" s="35"/>
      <c r="E14" s="100"/>
      <c r="F14" s="228"/>
      <c r="G14" s="103">
        <f t="shared" si="0"/>
        <v>0</v>
      </c>
      <c r="I14" s="100"/>
      <c r="J14" s="228"/>
      <c r="K14" s="103">
        <f t="shared" si="1"/>
        <v>0</v>
      </c>
    </row>
    <row r="15" spans="1:11">
      <c r="A15" s="35"/>
      <c r="B15" s="35"/>
      <c r="C15" s="34"/>
      <c r="D15" s="35"/>
      <c r="E15" s="100"/>
      <c r="F15" s="228"/>
      <c r="G15" s="103">
        <f t="shared" si="0"/>
        <v>0</v>
      </c>
      <c r="I15" s="100"/>
      <c r="J15" s="228"/>
      <c r="K15" s="103">
        <f t="shared" si="1"/>
        <v>0</v>
      </c>
    </row>
    <row r="16" spans="1:11">
      <c r="A16" s="35"/>
      <c r="B16" s="35"/>
      <c r="C16" s="34"/>
      <c r="D16" s="35"/>
      <c r="E16" s="267"/>
      <c r="F16" s="227"/>
      <c r="G16" s="103">
        <f t="shared" si="0"/>
        <v>0</v>
      </c>
      <c r="I16" s="267"/>
      <c r="J16" s="227"/>
      <c r="K16" s="103">
        <f t="shared" si="1"/>
        <v>0</v>
      </c>
    </row>
    <row r="17" spans="1:11">
      <c r="A17" s="35"/>
      <c r="B17" s="35"/>
      <c r="C17" s="34"/>
      <c r="D17" s="35"/>
      <c r="E17" s="267"/>
      <c r="F17" s="227"/>
      <c r="G17" s="103">
        <f t="shared" si="0"/>
        <v>0</v>
      </c>
      <c r="I17" s="267"/>
      <c r="J17" s="227"/>
      <c r="K17" s="103">
        <f t="shared" si="1"/>
        <v>0</v>
      </c>
    </row>
    <row r="18" spans="1:11">
      <c r="A18" s="35"/>
      <c r="B18" s="35"/>
      <c r="C18" s="34"/>
      <c r="D18" s="35"/>
      <c r="E18" s="267"/>
      <c r="F18" s="227"/>
      <c r="G18" s="102">
        <f t="shared" si="0"/>
        <v>0</v>
      </c>
      <c r="I18" s="267"/>
      <c r="J18" s="227"/>
      <c r="K18" s="102">
        <f t="shared" si="1"/>
        <v>0</v>
      </c>
    </row>
    <row r="19" spans="1:11">
      <c r="A19" s="35"/>
      <c r="B19" s="35"/>
      <c r="C19" s="35"/>
      <c r="D19" s="35"/>
      <c r="E19" s="267"/>
      <c r="F19" s="227"/>
      <c r="G19" s="103">
        <f t="shared" si="0"/>
        <v>0</v>
      </c>
      <c r="I19" s="100"/>
      <c r="J19" s="227"/>
      <c r="K19" s="103">
        <f t="shared" si="1"/>
        <v>0</v>
      </c>
    </row>
    <row r="20" spans="1:11">
      <c r="A20" s="35"/>
      <c r="B20" s="35"/>
      <c r="C20" s="35"/>
      <c r="D20" s="35"/>
      <c r="E20" s="267"/>
      <c r="F20" s="227"/>
      <c r="G20" s="103">
        <f t="shared" si="0"/>
        <v>0</v>
      </c>
      <c r="I20" s="100"/>
      <c r="J20" s="227"/>
      <c r="K20" s="103">
        <f t="shared" si="1"/>
        <v>0</v>
      </c>
    </row>
    <row r="21" spans="1:11">
      <c r="A21" s="35"/>
      <c r="B21" s="35"/>
      <c r="C21" s="35"/>
      <c r="D21" s="35"/>
      <c r="E21" s="267"/>
      <c r="F21" s="227"/>
      <c r="G21" s="103">
        <f t="shared" si="0"/>
        <v>0</v>
      </c>
      <c r="I21" s="100"/>
      <c r="J21" s="227"/>
      <c r="K21" s="103">
        <f t="shared" si="1"/>
        <v>0</v>
      </c>
    </row>
    <row r="22" spans="1:11">
      <c r="A22" s="35"/>
      <c r="B22" s="35"/>
      <c r="C22" s="35"/>
      <c r="D22" s="35"/>
      <c r="E22" s="267"/>
      <c r="F22" s="227"/>
      <c r="G22" s="103">
        <f t="shared" si="0"/>
        <v>0</v>
      </c>
      <c r="I22" s="100"/>
      <c r="J22" s="227"/>
      <c r="K22" s="103">
        <f t="shared" si="1"/>
        <v>0</v>
      </c>
    </row>
    <row r="23" spans="1:11">
      <c r="A23" s="35"/>
      <c r="B23" s="35"/>
      <c r="C23" s="35"/>
      <c r="D23" s="35"/>
      <c r="E23" s="267"/>
      <c r="F23" s="227"/>
      <c r="G23" s="103">
        <f t="shared" si="0"/>
        <v>0</v>
      </c>
      <c r="I23" s="100"/>
      <c r="J23" s="227"/>
      <c r="K23" s="103">
        <f t="shared" si="1"/>
        <v>0</v>
      </c>
    </row>
    <row r="24" spans="1:11">
      <c r="A24" s="35"/>
      <c r="B24" s="35"/>
      <c r="C24" s="35"/>
      <c r="D24" s="35"/>
      <c r="E24" s="267"/>
      <c r="F24" s="227"/>
      <c r="G24" s="103">
        <f t="shared" si="0"/>
        <v>0</v>
      </c>
      <c r="I24" s="100"/>
      <c r="J24" s="227"/>
      <c r="K24" s="103">
        <f t="shared" si="1"/>
        <v>0</v>
      </c>
    </row>
    <row r="25" spans="1:11">
      <c r="A25" s="35"/>
      <c r="B25" s="35"/>
      <c r="C25" s="35"/>
      <c r="D25" s="35"/>
      <c r="E25" s="267"/>
      <c r="F25" s="227"/>
      <c r="G25" s="102">
        <f t="shared" si="0"/>
        <v>0</v>
      </c>
      <c r="I25" s="100"/>
      <c r="J25" s="227"/>
      <c r="K25" s="102">
        <f t="shared" si="1"/>
        <v>0</v>
      </c>
    </row>
    <row r="26" spans="1:11">
      <c r="A26" s="35"/>
      <c r="B26" s="35"/>
      <c r="C26" s="35"/>
      <c r="D26" s="35"/>
      <c r="E26" s="267"/>
      <c r="F26" s="227"/>
      <c r="G26" s="103">
        <f t="shared" si="0"/>
        <v>0</v>
      </c>
      <c r="I26" s="100"/>
      <c r="J26" s="227"/>
      <c r="K26" s="103">
        <f t="shared" si="1"/>
        <v>0</v>
      </c>
    </row>
    <row r="27" spans="1:11">
      <c r="A27" s="35"/>
      <c r="B27" s="35"/>
      <c r="C27" s="35"/>
      <c r="D27" s="35"/>
      <c r="E27" s="267"/>
      <c r="F27" s="227"/>
      <c r="G27" s="103">
        <f t="shared" si="0"/>
        <v>0</v>
      </c>
      <c r="I27" s="100"/>
      <c r="J27" s="227"/>
      <c r="K27" s="103">
        <f t="shared" si="1"/>
        <v>0</v>
      </c>
    </row>
    <row r="28" spans="1:11">
      <c r="A28" s="35"/>
      <c r="B28" s="35"/>
      <c r="C28" s="35"/>
      <c r="D28" s="35"/>
      <c r="E28" s="267"/>
      <c r="F28" s="227"/>
      <c r="G28" s="103">
        <f t="shared" si="0"/>
        <v>0</v>
      </c>
      <c r="I28" s="100"/>
      <c r="J28" s="227"/>
      <c r="K28" s="103">
        <f t="shared" si="1"/>
        <v>0</v>
      </c>
    </row>
    <row r="29" spans="1:11">
      <c r="A29" s="35"/>
      <c r="B29" s="35"/>
      <c r="C29" s="35"/>
      <c r="D29" s="35"/>
      <c r="E29" s="267"/>
      <c r="F29" s="227"/>
      <c r="G29" s="103">
        <f t="shared" si="0"/>
        <v>0</v>
      </c>
      <c r="I29" s="100"/>
      <c r="J29" s="227"/>
      <c r="K29" s="103">
        <f t="shared" si="1"/>
        <v>0</v>
      </c>
    </row>
    <row r="30" spans="1:11">
      <c r="A30" s="35"/>
      <c r="B30" s="35"/>
      <c r="C30" s="35"/>
      <c r="D30" s="35"/>
      <c r="E30" s="267"/>
      <c r="F30" s="227"/>
      <c r="G30" s="103">
        <f t="shared" si="0"/>
        <v>0</v>
      </c>
      <c r="I30" s="100"/>
      <c r="J30" s="227"/>
      <c r="K30" s="103">
        <f t="shared" si="1"/>
        <v>0</v>
      </c>
    </row>
    <row r="31" spans="1:11">
      <c r="A31" s="35"/>
      <c r="B31" s="35"/>
      <c r="C31" s="35"/>
      <c r="D31" s="35"/>
      <c r="E31" s="267"/>
      <c r="F31" s="227"/>
      <c r="G31" s="103">
        <f t="shared" si="0"/>
        <v>0</v>
      </c>
      <c r="I31" s="100"/>
      <c r="J31" s="227"/>
      <c r="K31" s="103">
        <f t="shared" si="1"/>
        <v>0</v>
      </c>
    </row>
    <row r="32" spans="1:11">
      <c r="A32" s="35"/>
      <c r="B32" s="35"/>
      <c r="C32" s="35"/>
      <c r="D32" s="35"/>
      <c r="E32" s="267"/>
      <c r="F32" s="227"/>
      <c r="G32" s="102">
        <f t="shared" si="0"/>
        <v>0</v>
      </c>
      <c r="I32" s="100"/>
      <c r="J32" s="227"/>
      <c r="K32" s="102">
        <f t="shared" si="1"/>
        <v>0</v>
      </c>
    </row>
    <row r="33" spans="1:11">
      <c r="A33" s="35"/>
      <c r="B33" s="35"/>
      <c r="C33" s="35"/>
      <c r="D33" s="35"/>
      <c r="E33" s="267"/>
      <c r="F33" s="227"/>
      <c r="G33" s="103">
        <f t="shared" si="0"/>
        <v>0</v>
      </c>
      <c r="I33" s="100"/>
      <c r="J33" s="227"/>
      <c r="K33" s="103">
        <f t="shared" si="1"/>
        <v>0</v>
      </c>
    </row>
    <row r="34" spans="1:11">
      <c r="A34" s="35"/>
      <c r="B34" s="35"/>
      <c r="C34" s="35"/>
      <c r="D34" s="35"/>
      <c r="E34" s="267"/>
      <c r="F34" s="227"/>
      <c r="G34" s="103">
        <f t="shared" si="0"/>
        <v>0</v>
      </c>
      <c r="I34" s="100"/>
      <c r="J34" s="227"/>
      <c r="K34" s="103">
        <f t="shared" si="1"/>
        <v>0</v>
      </c>
    </row>
    <row r="35" spans="1:11">
      <c r="A35" s="35"/>
      <c r="B35" s="35"/>
      <c r="C35" s="35"/>
      <c r="D35" s="35"/>
      <c r="E35" s="267"/>
      <c r="F35" s="227"/>
      <c r="G35" s="103">
        <f t="shared" si="0"/>
        <v>0</v>
      </c>
      <c r="I35" s="100"/>
      <c r="J35" s="227"/>
      <c r="K35" s="103">
        <f t="shared" si="1"/>
        <v>0</v>
      </c>
    </row>
    <row r="36" spans="1:11">
      <c r="A36" s="35"/>
      <c r="B36" s="35"/>
      <c r="C36" s="35"/>
      <c r="D36" s="35"/>
      <c r="E36" s="267"/>
      <c r="F36" s="227"/>
      <c r="G36" s="103">
        <f t="shared" si="0"/>
        <v>0</v>
      </c>
      <c r="I36" s="100"/>
      <c r="J36" s="227"/>
      <c r="K36" s="103">
        <f t="shared" si="1"/>
        <v>0</v>
      </c>
    </row>
    <row r="37" spans="1:11">
      <c r="A37" s="35"/>
      <c r="B37" s="35"/>
      <c r="C37" s="35"/>
      <c r="D37" s="35"/>
      <c r="E37" s="267"/>
      <c r="F37" s="227"/>
      <c r="G37" s="103">
        <f t="shared" si="0"/>
        <v>0</v>
      </c>
      <c r="I37" s="100"/>
      <c r="J37" s="227"/>
      <c r="K37" s="103">
        <f t="shared" si="1"/>
        <v>0</v>
      </c>
    </row>
    <row r="38" spans="1:11">
      <c r="A38" s="35"/>
      <c r="B38" s="35"/>
      <c r="C38" s="35"/>
      <c r="D38" s="35"/>
      <c r="E38" s="267"/>
      <c r="F38" s="227"/>
      <c r="G38" s="103">
        <f t="shared" si="0"/>
        <v>0</v>
      </c>
      <c r="I38" s="267"/>
      <c r="J38" s="227"/>
      <c r="K38" s="103">
        <f t="shared" si="1"/>
        <v>0</v>
      </c>
    </row>
    <row r="39" spans="1:11">
      <c r="A39" s="35"/>
      <c r="B39" s="35"/>
      <c r="C39" s="35"/>
      <c r="D39" s="35"/>
      <c r="E39" s="267"/>
      <c r="F39" s="227"/>
      <c r="G39" s="102">
        <f t="shared" si="0"/>
        <v>0</v>
      </c>
      <c r="I39" s="100"/>
      <c r="J39" s="228"/>
      <c r="K39" s="102">
        <f t="shared" si="1"/>
        <v>0</v>
      </c>
    </row>
    <row r="40" spans="1:11">
      <c r="A40" s="35"/>
      <c r="B40" s="35"/>
      <c r="C40" s="35"/>
      <c r="D40" s="35"/>
      <c r="E40" s="267"/>
      <c r="F40" s="227"/>
      <c r="G40" s="103">
        <f t="shared" si="0"/>
        <v>0</v>
      </c>
      <c r="I40" s="267"/>
      <c r="J40" s="228"/>
      <c r="K40" s="103">
        <f t="shared" si="1"/>
        <v>0</v>
      </c>
    </row>
    <row r="41" spans="1:11">
      <c r="A41" s="35"/>
      <c r="B41" s="35"/>
      <c r="C41" s="35"/>
      <c r="D41" s="35"/>
      <c r="E41" s="267"/>
      <c r="F41" s="227"/>
      <c r="G41" s="103">
        <f t="shared" si="0"/>
        <v>0</v>
      </c>
      <c r="I41" s="267"/>
      <c r="J41" s="228"/>
      <c r="K41" s="103">
        <f t="shared" si="1"/>
        <v>0</v>
      </c>
    </row>
    <row r="42" spans="1:11">
      <c r="A42" s="35"/>
      <c r="B42" s="35"/>
      <c r="C42" s="35"/>
      <c r="D42" s="35"/>
      <c r="E42" s="267"/>
      <c r="F42" s="227"/>
      <c r="G42" s="103">
        <f t="shared" si="0"/>
        <v>0</v>
      </c>
      <c r="I42" s="267"/>
      <c r="J42" s="228"/>
      <c r="K42" s="103">
        <f t="shared" si="1"/>
        <v>0</v>
      </c>
    </row>
    <row r="43" spans="1:11">
      <c r="A43" s="35"/>
      <c r="B43" s="35"/>
      <c r="C43" s="35"/>
      <c r="D43" s="35"/>
      <c r="E43" s="267"/>
      <c r="F43" s="227"/>
      <c r="G43" s="103">
        <f t="shared" si="0"/>
        <v>0</v>
      </c>
      <c r="I43" s="100"/>
      <c r="J43" s="228"/>
      <c r="K43" s="103">
        <f t="shared" si="1"/>
        <v>0</v>
      </c>
    </row>
    <row r="44" spans="1:11">
      <c r="A44" s="35"/>
      <c r="B44" s="35"/>
      <c r="C44" s="35"/>
      <c r="D44" s="35"/>
      <c r="E44" s="267"/>
      <c r="F44" s="227"/>
      <c r="G44" s="103">
        <f t="shared" si="0"/>
        <v>0</v>
      </c>
      <c r="I44" s="267"/>
      <c r="J44" s="227"/>
      <c r="K44" s="103">
        <f t="shared" si="1"/>
        <v>0</v>
      </c>
    </row>
    <row r="45" spans="1:11">
      <c r="A45" s="35"/>
      <c r="B45" s="35"/>
      <c r="C45" s="35"/>
      <c r="D45" s="35"/>
      <c r="E45" s="267"/>
      <c r="F45" s="227"/>
      <c r="G45" s="103">
        <f t="shared" si="0"/>
        <v>0</v>
      </c>
      <c r="I45" s="100"/>
      <c r="J45" s="228"/>
      <c r="K45" s="103">
        <f t="shared" si="1"/>
        <v>0</v>
      </c>
    </row>
    <row r="46" spans="1:11">
      <c r="A46" s="35"/>
      <c r="B46" s="35"/>
      <c r="C46" s="35"/>
      <c r="D46" s="35"/>
      <c r="E46" s="267"/>
      <c r="F46" s="227"/>
      <c r="G46" s="102">
        <f t="shared" si="0"/>
        <v>0</v>
      </c>
      <c r="I46" s="267"/>
      <c r="J46" s="228"/>
      <c r="K46" s="102">
        <f t="shared" si="1"/>
        <v>0</v>
      </c>
    </row>
    <row r="47" spans="1:11">
      <c r="A47" s="35"/>
      <c r="B47" s="35"/>
      <c r="C47" s="35"/>
      <c r="D47" s="35"/>
      <c r="E47" s="267"/>
      <c r="F47" s="227"/>
      <c r="G47" s="103">
        <f t="shared" si="0"/>
        <v>0</v>
      </c>
      <c r="I47" s="100"/>
      <c r="J47" s="227"/>
      <c r="K47" s="103">
        <f t="shared" si="1"/>
        <v>0</v>
      </c>
    </row>
    <row r="48" spans="1:11">
      <c r="A48" s="35"/>
      <c r="B48" s="35"/>
      <c r="C48" s="35"/>
      <c r="D48" s="35"/>
      <c r="E48" s="267"/>
      <c r="F48" s="227"/>
      <c r="G48" s="103">
        <f t="shared" si="0"/>
        <v>0</v>
      </c>
      <c r="I48" s="100"/>
      <c r="J48" s="227"/>
      <c r="K48" s="103">
        <f t="shared" si="1"/>
        <v>0</v>
      </c>
    </row>
    <row r="49" spans="1:11">
      <c r="A49" s="35"/>
      <c r="B49" s="35"/>
      <c r="C49" s="35"/>
      <c r="D49" s="35"/>
      <c r="E49" s="267"/>
      <c r="F49" s="227"/>
      <c r="G49" s="103">
        <f t="shared" si="0"/>
        <v>0</v>
      </c>
      <c r="I49" s="267"/>
      <c r="J49" s="227"/>
      <c r="K49" s="103">
        <f t="shared" si="1"/>
        <v>0</v>
      </c>
    </row>
    <row r="50" spans="1:11">
      <c r="A50" s="35"/>
      <c r="B50" s="35"/>
      <c r="C50" s="35"/>
      <c r="D50" s="35"/>
      <c r="E50" s="267"/>
      <c r="F50" s="227"/>
      <c r="G50" s="103">
        <f t="shared" si="0"/>
        <v>0</v>
      </c>
      <c r="I50" s="100"/>
      <c r="J50" s="228"/>
      <c r="K50" s="103">
        <f t="shared" si="1"/>
        <v>0</v>
      </c>
    </row>
    <row r="51" spans="1:11">
      <c r="A51" s="35"/>
      <c r="B51" s="35"/>
      <c r="C51" s="35"/>
      <c r="D51" s="35"/>
      <c r="E51" s="267"/>
      <c r="F51" s="227"/>
      <c r="G51" s="103">
        <f t="shared" si="0"/>
        <v>0</v>
      </c>
      <c r="I51" s="267"/>
      <c r="J51" s="228"/>
      <c r="K51" s="103">
        <f t="shared" si="1"/>
        <v>0</v>
      </c>
    </row>
    <row r="52" spans="1:11">
      <c r="A52" s="35"/>
      <c r="B52" s="35"/>
      <c r="C52" s="35"/>
      <c r="D52" s="35"/>
      <c r="E52" s="267"/>
      <c r="F52" s="227"/>
      <c r="G52" s="103">
        <f t="shared" si="0"/>
        <v>0</v>
      </c>
      <c r="I52" s="267"/>
      <c r="J52" s="227"/>
      <c r="K52" s="103">
        <f t="shared" si="1"/>
        <v>0</v>
      </c>
    </row>
    <row r="53" spans="1:11">
      <c r="A53" s="35"/>
      <c r="B53" s="35"/>
      <c r="C53" s="35"/>
      <c r="D53" s="35"/>
      <c r="E53" s="267"/>
      <c r="F53" s="227"/>
      <c r="G53" s="102">
        <f t="shared" si="0"/>
        <v>0</v>
      </c>
      <c r="I53" s="100"/>
      <c r="J53" s="227"/>
      <c r="K53" s="102">
        <f t="shared" si="1"/>
        <v>0</v>
      </c>
    </row>
    <row r="54" spans="1:11">
      <c r="A54" s="35"/>
      <c r="B54" s="35"/>
      <c r="C54" s="35"/>
      <c r="D54" s="35"/>
      <c r="E54" s="267"/>
      <c r="F54" s="227"/>
      <c r="G54" s="103">
        <f t="shared" si="0"/>
        <v>0</v>
      </c>
      <c r="I54" s="100"/>
      <c r="J54" s="227"/>
      <c r="K54" s="103">
        <f t="shared" si="1"/>
        <v>0</v>
      </c>
    </row>
    <row r="55" spans="1:11">
      <c r="A55" s="35"/>
      <c r="B55" s="35"/>
      <c r="C55" s="35"/>
      <c r="D55" s="35"/>
      <c r="E55" s="267"/>
      <c r="F55" s="227"/>
      <c r="G55" s="103">
        <f t="shared" si="0"/>
        <v>0</v>
      </c>
      <c r="I55" s="100"/>
      <c r="J55" s="227"/>
      <c r="K55" s="103">
        <f t="shared" si="1"/>
        <v>0</v>
      </c>
    </row>
    <row r="56" spans="1:11">
      <c r="A56" s="35"/>
      <c r="B56" s="35"/>
      <c r="C56" s="35"/>
      <c r="D56" s="35"/>
      <c r="E56" s="267"/>
      <c r="F56" s="227"/>
      <c r="G56" s="103">
        <f t="shared" si="0"/>
        <v>0</v>
      </c>
      <c r="I56" s="100"/>
      <c r="J56" s="227"/>
      <c r="K56" s="103">
        <f t="shared" si="1"/>
        <v>0</v>
      </c>
    </row>
    <row r="57" spans="1:11">
      <c r="A57" s="35"/>
      <c r="B57" s="35"/>
      <c r="C57" s="35"/>
      <c r="D57" s="35"/>
      <c r="E57" s="267"/>
      <c r="F57" s="227"/>
      <c r="G57" s="103">
        <f t="shared" si="0"/>
        <v>0</v>
      </c>
      <c r="I57" s="100"/>
      <c r="J57" s="227"/>
      <c r="K57" s="103">
        <f t="shared" si="1"/>
        <v>0</v>
      </c>
    </row>
    <row r="58" spans="1:11">
      <c r="A58" s="35"/>
      <c r="B58" s="35"/>
      <c r="C58" s="35"/>
      <c r="D58" s="35"/>
      <c r="E58" s="267"/>
      <c r="F58" s="227"/>
      <c r="G58" s="103">
        <f t="shared" si="0"/>
        <v>0</v>
      </c>
      <c r="I58" s="267"/>
      <c r="J58" s="227"/>
      <c r="K58" s="103">
        <f t="shared" si="1"/>
        <v>0</v>
      </c>
    </row>
    <row r="59" spans="1:11">
      <c r="A59" s="35"/>
      <c r="B59" s="35"/>
      <c r="C59" s="35"/>
      <c r="D59" s="35"/>
      <c r="E59" s="267"/>
      <c r="F59" s="227"/>
      <c r="G59" s="103">
        <f t="shared" si="0"/>
        <v>0</v>
      </c>
      <c r="I59" s="267"/>
      <c r="J59" s="228"/>
      <c r="K59" s="103">
        <f t="shared" si="1"/>
        <v>0</v>
      </c>
    </row>
    <row r="60" spans="1:11">
      <c r="A60" s="35"/>
      <c r="B60" s="35"/>
      <c r="C60" s="35"/>
      <c r="D60" s="35"/>
      <c r="E60" s="267"/>
      <c r="F60" s="227"/>
      <c r="G60" s="102">
        <f t="shared" si="0"/>
        <v>0</v>
      </c>
      <c r="I60" s="267"/>
      <c r="J60" s="227"/>
      <c r="K60" s="102">
        <f t="shared" si="1"/>
        <v>0</v>
      </c>
    </row>
    <row r="61" spans="1:11">
      <c r="A61" s="35"/>
      <c r="B61" s="35"/>
      <c r="C61" s="35"/>
      <c r="D61" s="35"/>
      <c r="E61" s="267"/>
      <c r="F61" s="227"/>
      <c r="G61" s="103">
        <f t="shared" si="0"/>
        <v>0</v>
      </c>
      <c r="I61" s="267"/>
      <c r="J61" s="228"/>
      <c r="K61" s="103">
        <f t="shared" si="1"/>
        <v>0</v>
      </c>
    </row>
    <row r="62" spans="1:11">
      <c r="A62" s="35"/>
      <c r="B62" s="35"/>
      <c r="C62" s="35"/>
      <c r="D62" s="35"/>
      <c r="E62" s="267"/>
      <c r="F62" s="227"/>
      <c r="G62" s="103">
        <f t="shared" si="0"/>
        <v>0</v>
      </c>
      <c r="I62" s="267"/>
      <c r="J62" s="227"/>
      <c r="K62" s="103">
        <f t="shared" si="1"/>
        <v>0</v>
      </c>
    </row>
    <row r="63" spans="1:11">
      <c r="A63" s="35"/>
      <c r="B63" s="35"/>
      <c r="C63" s="35"/>
      <c r="D63" s="35"/>
      <c r="E63" s="267"/>
      <c r="F63" s="227"/>
      <c r="G63" s="103">
        <f t="shared" si="0"/>
        <v>0</v>
      </c>
      <c r="I63" s="267"/>
      <c r="J63" s="227"/>
      <c r="K63" s="103">
        <f t="shared" si="1"/>
        <v>0</v>
      </c>
    </row>
    <row r="64" spans="1:11">
      <c r="A64" s="35"/>
      <c r="B64" s="35"/>
      <c r="C64" s="35"/>
      <c r="D64" s="35"/>
      <c r="E64" s="267"/>
      <c r="F64" s="227"/>
      <c r="G64" s="103">
        <f t="shared" si="0"/>
        <v>0</v>
      </c>
      <c r="I64" s="100"/>
      <c r="J64" s="228"/>
      <c r="K64" s="103">
        <f t="shared" si="1"/>
        <v>0</v>
      </c>
    </row>
    <row r="65" spans="1:11">
      <c r="A65" s="35"/>
      <c r="B65" s="35"/>
      <c r="C65" s="35"/>
      <c r="D65" s="35"/>
      <c r="E65" s="267"/>
      <c r="F65" s="227"/>
      <c r="G65" s="103">
        <f t="shared" si="0"/>
        <v>0</v>
      </c>
      <c r="I65" s="267"/>
      <c r="J65" s="227"/>
      <c r="K65" s="103">
        <f t="shared" si="1"/>
        <v>0</v>
      </c>
    </row>
    <row r="66" spans="1:11">
      <c r="A66" s="35"/>
      <c r="B66" s="35"/>
      <c r="C66" s="35"/>
      <c r="D66" s="35"/>
      <c r="E66" s="267"/>
      <c r="F66" s="227"/>
      <c r="G66" s="103">
        <f t="shared" si="0"/>
        <v>0</v>
      </c>
      <c r="I66" s="100"/>
      <c r="J66" s="227"/>
      <c r="K66" s="103">
        <f t="shared" si="1"/>
        <v>0</v>
      </c>
    </row>
    <row r="67" spans="1:11">
      <c r="A67" s="35"/>
      <c r="B67" s="35"/>
      <c r="C67" s="35"/>
      <c r="D67" s="35"/>
      <c r="E67" s="267"/>
      <c r="F67" s="227"/>
      <c r="G67" s="102">
        <f t="shared" si="0"/>
        <v>0</v>
      </c>
      <c r="I67" s="100"/>
      <c r="J67" s="227"/>
      <c r="K67" s="102">
        <f t="shared" si="1"/>
        <v>0</v>
      </c>
    </row>
    <row r="68" spans="1:11">
      <c r="A68" s="35"/>
      <c r="B68" s="35"/>
      <c r="C68" s="35"/>
      <c r="D68" s="35"/>
      <c r="E68" s="267"/>
      <c r="F68" s="227"/>
      <c r="G68" s="103">
        <f t="shared" si="0"/>
        <v>0</v>
      </c>
      <c r="I68" s="100"/>
      <c r="J68" s="227"/>
      <c r="K68" s="103">
        <f t="shared" si="1"/>
        <v>0</v>
      </c>
    </row>
    <row r="69" spans="1:11">
      <c r="A69" s="35"/>
      <c r="B69" s="35"/>
      <c r="C69" s="35"/>
      <c r="D69" s="35"/>
      <c r="E69" s="267"/>
      <c r="F69" s="227"/>
      <c r="G69" s="103">
        <f t="shared" si="0"/>
        <v>0</v>
      </c>
      <c r="I69" s="100"/>
      <c r="J69" s="227"/>
      <c r="K69" s="103">
        <f t="shared" si="1"/>
        <v>0</v>
      </c>
    </row>
    <row r="70" spans="1:11">
      <c r="A70" s="35"/>
      <c r="B70" s="35"/>
      <c r="C70" s="35"/>
      <c r="D70" s="35"/>
      <c r="E70" s="267"/>
      <c r="F70" s="227"/>
      <c r="G70" s="103">
        <f t="shared" si="0"/>
        <v>0</v>
      </c>
      <c r="I70" s="100"/>
      <c r="J70" s="227"/>
      <c r="K70" s="103">
        <f t="shared" si="1"/>
        <v>0</v>
      </c>
    </row>
    <row r="71" spans="1:11">
      <c r="A71" s="35"/>
      <c r="B71" s="35"/>
      <c r="C71" s="35"/>
      <c r="D71" s="35"/>
      <c r="E71" s="267"/>
      <c r="F71" s="227"/>
      <c r="G71" s="103">
        <f t="shared" ref="G71:G83" si="2">IF(E71*F71=0,0,E71*F71)</f>
        <v>0</v>
      </c>
      <c r="I71" s="100"/>
      <c r="J71" s="227"/>
      <c r="K71" s="103">
        <f t="shared" ref="K71:K83" si="3">IF(I71*J71=0,0,I71*J71)</f>
        <v>0</v>
      </c>
    </row>
    <row r="72" spans="1:11">
      <c r="A72" s="35"/>
      <c r="B72" s="35"/>
      <c r="C72" s="35"/>
      <c r="D72" s="35"/>
      <c r="E72" s="267"/>
      <c r="F72" s="227"/>
      <c r="G72" s="103">
        <f t="shared" si="2"/>
        <v>0</v>
      </c>
      <c r="I72" s="100"/>
      <c r="J72" s="227"/>
      <c r="K72" s="103">
        <f t="shared" si="3"/>
        <v>0</v>
      </c>
    </row>
    <row r="73" spans="1:11">
      <c r="A73" s="35"/>
      <c r="B73" s="35"/>
      <c r="C73" s="35"/>
      <c r="D73" s="35"/>
      <c r="E73" s="267"/>
      <c r="F73" s="227"/>
      <c r="G73" s="103">
        <f t="shared" si="2"/>
        <v>0</v>
      </c>
      <c r="I73" s="100"/>
      <c r="J73" s="227"/>
      <c r="K73" s="103">
        <f t="shared" si="3"/>
        <v>0</v>
      </c>
    </row>
    <row r="74" spans="1:11">
      <c r="A74" s="35"/>
      <c r="B74" s="35"/>
      <c r="C74" s="35"/>
      <c r="D74" s="35"/>
      <c r="E74" s="99"/>
      <c r="F74" s="105"/>
      <c r="G74" s="102">
        <f t="shared" si="2"/>
        <v>0</v>
      </c>
      <c r="I74" s="267"/>
      <c r="J74" s="227"/>
      <c r="K74" s="102">
        <f t="shared" si="3"/>
        <v>0</v>
      </c>
    </row>
    <row r="75" spans="1:11">
      <c r="A75" s="35"/>
      <c r="B75" s="35"/>
      <c r="C75" s="35"/>
      <c r="D75" s="35"/>
      <c r="E75" s="100"/>
      <c r="F75" s="106"/>
      <c r="G75" s="103">
        <f t="shared" si="2"/>
        <v>0</v>
      </c>
      <c r="I75" s="100"/>
      <c r="J75" s="106"/>
      <c r="K75" s="103">
        <f t="shared" si="3"/>
        <v>0</v>
      </c>
    </row>
    <row r="76" spans="1:11">
      <c r="A76" s="35"/>
      <c r="B76" s="35"/>
      <c r="C76" s="35"/>
      <c r="D76" s="35"/>
      <c r="E76" s="100"/>
      <c r="F76" s="106"/>
      <c r="G76" s="103">
        <f t="shared" si="2"/>
        <v>0</v>
      </c>
      <c r="I76" s="100"/>
      <c r="J76" s="106"/>
      <c r="K76" s="103">
        <f t="shared" si="3"/>
        <v>0</v>
      </c>
    </row>
    <row r="77" spans="1:11">
      <c r="A77" s="35"/>
      <c r="B77" s="35"/>
      <c r="C77" s="35"/>
      <c r="D77" s="35"/>
      <c r="E77" s="100"/>
      <c r="F77" s="106"/>
      <c r="G77" s="103">
        <f t="shared" si="2"/>
        <v>0</v>
      </c>
      <c r="I77" s="100"/>
      <c r="J77" s="106"/>
      <c r="K77" s="103">
        <f t="shared" si="3"/>
        <v>0</v>
      </c>
    </row>
    <row r="78" spans="1:11">
      <c r="A78" s="35"/>
      <c r="B78" s="35"/>
      <c r="C78" s="35"/>
      <c r="D78" s="35"/>
      <c r="E78" s="100"/>
      <c r="F78" s="106"/>
      <c r="G78" s="103">
        <f t="shared" si="2"/>
        <v>0</v>
      </c>
      <c r="I78" s="100"/>
      <c r="J78" s="106"/>
      <c r="K78" s="103">
        <f t="shared" si="3"/>
        <v>0</v>
      </c>
    </row>
    <row r="79" spans="1:11">
      <c r="A79" s="35"/>
      <c r="B79" s="35"/>
      <c r="C79" s="35"/>
      <c r="D79" s="35"/>
      <c r="E79" s="100"/>
      <c r="F79" s="106"/>
      <c r="G79" s="103">
        <f t="shared" si="2"/>
        <v>0</v>
      </c>
      <c r="I79" s="100"/>
      <c r="J79" s="106"/>
      <c r="K79" s="103">
        <f t="shared" si="3"/>
        <v>0</v>
      </c>
    </row>
    <row r="80" spans="1:11">
      <c r="A80" s="35"/>
      <c r="B80" s="35"/>
      <c r="C80" s="35"/>
      <c r="D80" s="35"/>
      <c r="E80" s="100"/>
      <c r="F80" s="106"/>
      <c r="G80" s="103">
        <f t="shared" si="2"/>
        <v>0</v>
      </c>
      <c r="I80" s="100"/>
      <c r="J80" s="106"/>
      <c r="K80" s="103">
        <f t="shared" si="3"/>
        <v>0</v>
      </c>
    </row>
    <row r="81" spans="1:11">
      <c r="A81" s="35"/>
      <c r="B81" s="35"/>
      <c r="C81" s="35"/>
      <c r="D81" s="35"/>
      <c r="E81" s="99"/>
      <c r="F81" s="105"/>
      <c r="G81" s="102">
        <f t="shared" si="2"/>
        <v>0</v>
      </c>
      <c r="I81" s="99"/>
      <c r="J81" s="105"/>
      <c r="K81" s="102">
        <f t="shared" si="3"/>
        <v>0</v>
      </c>
    </row>
    <row r="82" spans="1:11">
      <c r="A82" s="35"/>
      <c r="B82" s="35"/>
      <c r="C82" s="35"/>
      <c r="D82" s="35"/>
      <c r="E82" s="100"/>
      <c r="F82" s="106"/>
      <c r="G82" s="103">
        <f t="shared" si="2"/>
        <v>0</v>
      </c>
      <c r="I82" s="100"/>
      <c r="J82" s="106"/>
      <c r="K82" s="103">
        <f t="shared" si="3"/>
        <v>0</v>
      </c>
    </row>
    <row r="83" spans="1:11">
      <c r="A83" s="35"/>
      <c r="B83" s="35"/>
      <c r="C83" s="35"/>
      <c r="D83" s="35"/>
      <c r="E83" s="100"/>
      <c r="F83" s="106"/>
      <c r="G83" s="103">
        <f t="shared" si="2"/>
        <v>0</v>
      </c>
      <c r="I83" s="100"/>
      <c r="J83" s="106"/>
      <c r="K83" s="103">
        <f t="shared" si="3"/>
        <v>0</v>
      </c>
    </row>
    <row r="84" spans="1:11">
      <c r="A84" s="35"/>
      <c r="B84" s="35"/>
      <c r="C84" s="35"/>
      <c r="D84" s="35"/>
      <c r="E84" s="100"/>
      <c r="F84" s="106"/>
      <c r="G84" s="103">
        <f t="shared" ref="G84:G147" si="4">IF(E84*F84=0,0,E84*F84)</f>
        <v>0</v>
      </c>
      <c r="I84" s="100"/>
      <c r="J84" s="106"/>
      <c r="K84" s="103">
        <f t="shared" ref="K84:K147" si="5">IF(I84*J84=0,0,I84*J84)</f>
        <v>0</v>
      </c>
    </row>
    <row r="85" spans="1:11">
      <c r="A85" s="35"/>
      <c r="B85" s="35"/>
      <c r="C85" s="35"/>
      <c r="D85" s="35"/>
      <c r="E85" s="100"/>
      <c r="F85" s="106"/>
      <c r="G85" s="103">
        <f t="shared" si="4"/>
        <v>0</v>
      </c>
      <c r="I85" s="100"/>
      <c r="J85" s="106"/>
      <c r="K85" s="103">
        <f t="shared" si="5"/>
        <v>0</v>
      </c>
    </row>
    <row r="86" spans="1:11">
      <c r="A86" s="35"/>
      <c r="B86" s="35"/>
      <c r="C86" s="35"/>
      <c r="D86" s="35"/>
      <c r="E86" s="100"/>
      <c r="F86" s="106"/>
      <c r="G86" s="103">
        <f t="shared" si="4"/>
        <v>0</v>
      </c>
      <c r="I86" s="100"/>
      <c r="J86" s="106"/>
      <c r="K86" s="103">
        <f t="shared" si="5"/>
        <v>0</v>
      </c>
    </row>
    <row r="87" spans="1:11">
      <c r="A87" s="35"/>
      <c r="B87" s="35"/>
      <c r="C87" s="35"/>
      <c r="D87" s="35"/>
      <c r="E87" s="100"/>
      <c r="F87" s="106"/>
      <c r="G87" s="103">
        <f t="shared" si="4"/>
        <v>0</v>
      </c>
      <c r="I87" s="100"/>
      <c r="J87" s="106"/>
      <c r="K87" s="103">
        <f t="shared" si="5"/>
        <v>0</v>
      </c>
    </row>
    <row r="88" spans="1:11">
      <c r="A88" s="35"/>
      <c r="B88" s="35"/>
      <c r="C88" s="35"/>
      <c r="D88" s="35"/>
      <c r="E88" s="99"/>
      <c r="F88" s="105"/>
      <c r="G88" s="103">
        <f t="shared" si="4"/>
        <v>0</v>
      </c>
      <c r="I88" s="100"/>
      <c r="J88" s="106"/>
      <c r="K88" s="103">
        <f t="shared" si="5"/>
        <v>0</v>
      </c>
    </row>
    <row r="89" spans="1:11">
      <c r="A89" s="35"/>
      <c r="B89" s="35"/>
      <c r="C89" s="35"/>
      <c r="D89" s="35"/>
      <c r="E89" s="100"/>
      <c r="F89" s="106"/>
      <c r="G89" s="103">
        <f t="shared" si="4"/>
        <v>0</v>
      </c>
      <c r="I89" s="100"/>
      <c r="J89" s="106"/>
      <c r="K89" s="103">
        <f t="shared" si="5"/>
        <v>0</v>
      </c>
    </row>
    <row r="90" spans="1:11">
      <c r="A90" s="35"/>
      <c r="B90" s="35"/>
      <c r="C90" s="35"/>
      <c r="D90" s="35"/>
      <c r="E90" s="100"/>
      <c r="F90" s="106"/>
      <c r="G90" s="103">
        <f t="shared" si="4"/>
        <v>0</v>
      </c>
      <c r="I90" s="100"/>
      <c r="J90" s="106"/>
      <c r="K90" s="103">
        <f t="shared" si="5"/>
        <v>0</v>
      </c>
    </row>
    <row r="91" spans="1:11">
      <c r="A91" s="35"/>
      <c r="B91" s="35"/>
      <c r="C91" s="35"/>
      <c r="D91" s="35"/>
      <c r="E91" s="100"/>
      <c r="F91" s="106"/>
      <c r="G91" s="103">
        <f t="shared" si="4"/>
        <v>0</v>
      </c>
      <c r="I91" s="100"/>
      <c r="J91" s="106"/>
      <c r="K91" s="103">
        <f t="shared" si="5"/>
        <v>0</v>
      </c>
    </row>
    <row r="92" spans="1:11">
      <c r="A92" s="35"/>
      <c r="B92" s="35"/>
      <c r="C92" s="35"/>
      <c r="D92" s="35"/>
      <c r="E92" s="100"/>
      <c r="F92" s="106"/>
      <c r="G92" s="103">
        <f t="shared" si="4"/>
        <v>0</v>
      </c>
      <c r="I92" s="100"/>
      <c r="J92" s="106"/>
      <c r="K92" s="103">
        <f t="shared" si="5"/>
        <v>0</v>
      </c>
    </row>
    <row r="93" spans="1:11">
      <c r="A93" s="35"/>
      <c r="B93" s="35"/>
      <c r="C93" s="35"/>
      <c r="D93" s="35"/>
      <c r="E93" s="100"/>
      <c r="F93" s="106"/>
      <c r="G93" s="103">
        <f t="shared" si="4"/>
        <v>0</v>
      </c>
      <c r="I93" s="100"/>
      <c r="J93" s="106"/>
      <c r="K93" s="103">
        <f t="shared" si="5"/>
        <v>0</v>
      </c>
    </row>
    <row r="94" spans="1:11">
      <c r="A94" s="35"/>
      <c r="B94" s="35"/>
      <c r="C94" s="35"/>
      <c r="D94" s="35"/>
      <c r="E94" s="100"/>
      <c r="F94" s="106"/>
      <c r="G94" s="103">
        <f t="shared" si="4"/>
        <v>0</v>
      </c>
      <c r="I94" s="100"/>
      <c r="J94" s="106"/>
      <c r="K94" s="103">
        <f t="shared" si="5"/>
        <v>0</v>
      </c>
    </row>
    <row r="95" spans="1:11">
      <c r="A95" s="35"/>
      <c r="B95" s="35"/>
      <c r="C95" s="35"/>
      <c r="D95" s="35"/>
      <c r="E95" s="99"/>
      <c r="F95" s="105"/>
      <c r="G95" s="103">
        <f t="shared" si="4"/>
        <v>0</v>
      </c>
      <c r="I95" s="100"/>
      <c r="J95" s="106"/>
      <c r="K95" s="103">
        <f t="shared" si="5"/>
        <v>0</v>
      </c>
    </row>
    <row r="96" spans="1:11">
      <c r="A96" s="35"/>
      <c r="B96" s="35"/>
      <c r="C96" s="35"/>
      <c r="D96" s="35"/>
      <c r="E96" s="100"/>
      <c r="F96" s="106"/>
      <c r="G96" s="103">
        <f t="shared" si="4"/>
        <v>0</v>
      </c>
      <c r="I96" s="100"/>
      <c r="J96" s="106"/>
      <c r="K96" s="103">
        <f t="shared" si="5"/>
        <v>0</v>
      </c>
    </row>
    <row r="97" spans="1:11">
      <c r="A97" s="35"/>
      <c r="B97" s="35"/>
      <c r="C97" s="35"/>
      <c r="D97" s="35"/>
      <c r="E97" s="100"/>
      <c r="F97" s="106"/>
      <c r="G97" s="103">
        <f t="shared" si="4"/>
        <v>0</v>
      </c>
      <c r="I97" s="100"/>
      <c r="J97" s="106"/>
      <c r="K97" s="103">
        <f t="shared" si="5"/>
        <v>0</v>
      </c>
    </row>
    <row r="98" spans="1:11">
      <c r="A98" s="35"/>
      <c r="B98" s="35"/>
      <c r="C98" s="35"/>
      <c r="D98" s="35"/>
      <c r="E98" s="100"/>
      <c r="F98" s="106"/>
      <c r="G98" s="103">
        <f t="shared" si="4"/>
        <v>0</v>
      </c>
      <c r="I98" s="100"/>
      <c r="J98" s="106"/>
      <c r="K98" s="103">
        <f t="shared" si="5"/>
        <v>0</v>
      </c>
    </row>
    <row r="99" spans="1:11">
      <c r="A99" s="35"/>
      <c r="B99" s="35"/>
      <c r="C99" s="35"/>
      <c r="D99" s="35"/>
      <c r="E99" s="100"/>
      <c r="F99" s="106"/>
      <c r="G99" s="103">
        <f t="shared" si="4"/>
        <v>0</v>
      </c>
      <c r="I99" s="100"/>
      <c r="J99" s="106"/>
      <c r="K99" s="103">
        <f t="shared" si="5"/>
        <v>0</v>
      </c>
    </row>
    <row r="100" spans="1:11">
      <c r="A100" s="35"/>
      <c r="B100" s="35"/>
      <c r="C100" s="35"/>
      <c r="D100" s="35"/>
      <c r="E100" s="100"/>
      <c r="F100" s="106"/>
      <c r="G100" s="103">
        <f t="shared" si="4"/>
        <v>0</v>
      </c>
      <c r="I100" s="100"/>
      <c r="J100" s="106"/>
      <c r="K100" s="103">
        <f t="shared" si="5"/>
        <v>0</v>
      </c>
    </row>
    <row r="101" spans="1:11">
      <c r="A101" s="35"/>
      <c r="B101" s="35"/>
      <c r="C101" s="35"/>
      <c r="D101" s="35"/>
      <c r="E101" s="100"/>
      <c r="F101" s="106"/>
      <c r="G101" s="103">
        <f t="shared" si="4"/>
        <v>0</v>
      </c>
      <c r="I101" s="100"/>
      <c r="J101" s="106"/>
      <c r="K101" s="103">
        <f t="shared" si="5"/>
        <v>0</v>
      </c>
    </row>
    <row r="102" spans="1:11">
      <c r="A102" s="35"/>
      <c r="B102" s="35"/>
      <c r="C102" s="35"/>
      <c r="D102" s="35"/>
      <c r="E102" s="99"/>
      <c r="F102" s="105"/>
      <c r="G102" s="103">
        <f t="shared" si="4"/>
        <v>0</v>
      </c>
      <c r="I102" s="100"/>
      <c r="J102" s="106"/>
      <c r="K102" s="103">
        <f t="shared" si="5"/>
        <v>0</v>
      </c>
    </row>
    <row r="103" spans="1:11">
      <c r="A103" s="35"/>
      <c r="B103" s="35"/>
      <c r="C103" s="35"/>
      <c r="D103" s="35"/>
      <c r="E103" s="100"/>
      <c r="F103" s="106"/>
      <c r="G103" s="103">
        <f t="shared" si="4"/>
        <v>0</v>
      </c>
      <c r="I103" s="100"/>
      <c r="J103" s="106"/>
      <c r="K103" s="103">
        <f t="shared" si="5"/>
        <v>0</v>
      </c>
    </row>
    <row r="104" spans="1:11">
      <c r="A104" s="35"/>
      <c r="B104" s="35"/>
      <c r="C104" s="35"/>
      <c r="D104" s="35"/>
      <c r="E104" s="100"/>
      <c r="F104" s="106"/>
      <c r="G104" s="103">
        <f t="shared" si="4"/>
        <v>0</v>
      </c>
      <c r="I104" s="100"/>
      <c r="J104" s="106"/>
      <c r="K104" s="103">
        <f t="shared" si="5"/>
        <v>0</v>
      </c>
    </row>
    <row r="105" spans="1:11">
      <c r="A105" s="35"/>
      <c r="B105" s="35"/>
      <c r="C105" s="35"/>
      <c r="D105" s="35"/>
      <c r="E105" s="100"/>
      <c r="F105" s="106"/>
      <c r="G105" s="103">
        <f t="shared" si="4"/>
        <v>0</v>
      </c>
      <c r="I105" s="100"/>
      <c r="J105" s="106"/>
      <c r="K105" s="103">
        <f t="shared" si="5"/>
        <v>0</v>
      </c>
    </row>
    <row r="106" spans="1:11">
      <c r="A106" s="35"/>
      <c r="B106" s="35"/>
      <c r="C106" s="35"/>
      <c r="D106" s="35"/>
      <c r="E106" s="100"/>
      <c r="F106" s="106"/>
      <c r="G106" s="103">
        <f t="shared" si="4"/>
        <v>0</v>
      </c>
      <c r="I106" s="100"/>
      <c r="J106" s="106"/>
      <c r="K106" s="103">
        <f t="shared" si="5"/>
        <v>0</v>
      </c>
    </row>
    <row r="107" spans="1:11">
      <c r="A107" s="35"/>
      <c r="B107" s="35"/>
      <c r="C107" s="35"/>
      <c r="D107" s="35"/>
      <c r="E107" s="100"/>
      <c r="F107" s="106"/>
      <c r="G107" s="103">
        <f t="shared" si="4"/>
        <v>0</v>
      </c>
      <c r="I107" s="100"/>
      <c r="J107" s="106"/>
      <c r="K107" s="103">
        <f t="shared" si="5"/>
        <v>0</v>
      </c>
    </row>
    <row r="108" spans="1:11">
      <c r="A108" s="35"/>
      <c r="B108" s="35"/>
      <c r="C108" s="35"/>
      <c r="D108" s="35"/>
      <c r="E108" s="100"/>
      <c r="F108" s="106"/>
      <c r="G108" s="103">
        <f t="shared" si="4"/>
        <v>0</v>
      </c>
      <c r="I108" s="100"/>
      <c r="J108" s="106"/>
      <c r="K108" s="103">
        <f t="shared" si="5"/>
        <v>0</v>
      </c>
    </row>
    <row r="109" spans="1:11">
      <c r="A109" s="35"/>
      <c r="B109" s="35"/>
      <c r="C109" s="35"/>
      <c r="D109" s="35"/>
      <c r="E109" s="99"/>
      <c r="F109" s="105"/>
      <c r="G109" s="103">
        <f t="shared" si="4"/>
        <v>0</v>
      </c>
      <c r="I109" s="100"/>
      <c r="J109" s="106"/>
      <c r="K109" s="103">
        <f t="shared" si="5"/>
        <v>0</v>
      </c>
    </row>
    <row r="110" spans="1:11">
      <c r="A110" s="35"/>
      <c r="B110" s="35"/>
      <c r="C110" s="35"/>
      <c r="D110" s="35"/>
      <c r="E110" s="100"/>
      <c r="F110" s="106"/>
      <c r="G110" s="103">
        <f t="shared" si="4"/>
        <v>0</v>
      </c>
      <c r="I110" s="100"/>
      <c r="J110" s="106"/>
      <c r="K110" s="103">
        <f t="shared" si="5"/>
        <v>0</v>
      </c>
    </row>
    <row r="111" spans="1:11">
      <c r="A111" s="35"/>
      <c r="B111" s="35"/>
      <c r="C111" s="35"/>
      <c r="D111" s="35"/>
      <c r="E111" s="100"/>
      <c r="F111" s="106"/>
      <c r="G111" s="103">
        <f t="shared" si="4"/>
        <v>0</v>
      </c>
      <c r="I111" s="100"/>
      <c r="J111" s="106"/>
      <c r="K111" s="103">
        <f t="shared" si="5"/>
        <v>0</v>
      </c>
    </row>
    <row r="112" spans="1:11">
      <c r="A112" s="35"/>
      <c r="B112" s="35"/>
      <c r="C112" s="35"/>
      <c r="D112" s="35"/>
      <c r="E112" s="100"/>
      <c r="F112" s="106"/>
      <c r="G112" s="103">
        <f t="shared" si="4"/>
        <v>0</v>
      </c>
      <c r="I112" s="100"/>
      <c r="J112" s="106"/>
      <c r="K112" s="103">
        <f t="shared" si="5"/>
        <v>0</v>
      </c>
    </row>
    <row r="113" spans="1:11">
      <c r="A113" s="35"/>
      <c r="B113" s="35"/>
      <c r="C113" s="35"/>
      <c r="D113" s="35"/>
      <c r="E113" s="100"/>
      <c r="F113" s="106"/>
      <c r="G113" s="103">
        <f t="shared" si="4"/>
        <v>0</v>
      </c>
      <c r="I113" s="100"/>
      <c r="J113" s="106"/>
      <c r="K113" s="103">
        <f t="shared" si="5"/>
        <v>0</v>
      </c>
    </row>
    <row r="114" spans="1:11">
      <c r="A114" s="35"/>
      <c r="B114" s="35"/>
      <c r="C114" s="35"/>
      <c r="D114" s="35"/>
      <c r="E114" s="100"/>
      <c r="F114" s="106"/>
      <c r="G114" s="103">
        <f t="shared" si="4"/>
        <v>0</v>
      </c>
      <c r="I114" s="100"/>
      <c r="J114" s="106"/>
      <c r="K114" s="103">
        <f t="shared" si="5"/>
        <v>0</v>
      </c>
    </row>
    <row r="115" spans="1:11">
      <c r="A115" s="35"/>
      <c r="B115" s="35"/>
      <c r="C115" s="35"/>
      <c r="D115" s="35"/>
      <c r="E115" s="100"/>
      <c r="F115" s="106"/>
      <c r="G115" s="103">
        <f t="shared" si="4"/>
        <v>0</v>
      </c>
      <c r="I115" s="100"/>
      <c r="J115" s="106"/>
      <c r="K115" s="103">
        <f t="shared" si="5"/>
        <v>0</v>
      </c>
    </row>
    <row r="116" spans="1:11">
      <c r="A116" s="35"/>
      <c r="B116" s="35"/>
      <c r="C116" s="35"/>
      <c r="D116" s="35"/>
      <c r="E116" s="99"/>
      <c r="F116" s="105"/>
      <c r="G116" s="103">
        <f t="shared" si="4"/>
        <v>0</v>
      </c>
      <c r="I116" s="100"/>
      <c r="J116" s="106"/>
      <c r="K116" s="103">
        <f t="shared" si="5"/>
        <v>0</v>
      </c>
    </row>
    <row r="117" spans="1:11">
      <c r="A117" s="35"/>
      <c r="B117" s="35"/>
      <c r="C117" s="35"/>
      <c r="D117" s="35"/>
      <c r="E117" s="100"/>
      <c r="F117" s="106"/>
      <c r="G117" s="103">
        <f t="shared" si="4"/>
        <v>0</v>
      </c>
      <c r="I117" s="100"/>
      <c r="J117" s="106"/>
      <c r="K117" s="103">
        <f t="shared" si="5"/>
        <v>0</v>
      </c>
    </row>
    <row r="118" spans="1:11">
      <c r="A118" s="35"/>
      <c r="B118" s="35"/>
      <c r="C118" s="35"/>
      <c r="D118" s="35"/>
      <c r="E118" s="100"/>
      <c r="F118" s="106"/>
      <c r="G118" s="103">
        <f t="shared" si="4"/>
        <v>0</v>
      </c>
      <c r="I118" s="100"/>
      <c r="J118" s="106"/>
      <c r="K118" s="103">
        <f t="shared" si="5"/>
        <v>0</v>
      </c>
    </row>
    <row r="119" spans="1:11">
      <c r="A119" s="35"/>
      <c r="B119" s="35"/>
      <c r="C119" s="35"/>
      <c r="D119" s="35"/>
      <c r="E119" s="100"/>
      <c r="F119" s="106"/>
      <c r="G119" s="103">
        <f t="shared" si="4"/>
        <v>0</v>
      </c>
      <c r="I119" s="100"/>
      <c r="J119" s="106"/>
      <c r="K119" s="103">
        <f t="shared" si="5"/>
        <v>0</v>
      </c>
    </row>
    <row r="120" spans="1:11">
      <c r="A120" s="35"/>
      <c r="B120" s="35"/>
      <c r="C120" s="35"/>
      <c r="D120" s="35"/>
      <c r="E120" s="100"/>
      <c r="F120" s="106"/>
      <c r="G120" s="103">
        <f t="shared" si="4"/>
        <v>0</v>
      </c>
      <c r="I120" s="100"/>
      <c r="J120" s="106"/>
      <c r="K120" s="103">
        <f t="shared" si="5"/>
        <v>0</v>
      </c>
    </row>
    <row r="121" spans="1:11">
      <c r="A121" s="35"/>
      <c r="B121" s="35"/>
      <c r="C121" s="35"/>
      <c r="D121" s="35"/>
      <c r="E121" s="100"/>
      <c r="F121" s="106"/>
      <c r="G121" s="103">
        <f t="shared" si="4"/>
        <v>0</v>
      </c>
      <c r="I121" s="100"/>
      <c r="J121" s="106"/>
      <c r="K121" s="103">
        <f t="shared" si="5"/>
        <v>0</v>
      </c>
    </row>
    <row r="122" spans="1:11">
      <c r="A122" s="35"/>
      <c r="B122" s="35"/>
      <c r="C122" s="35"/>
      <c r="D122" s="35"/>
      <c r="E122" s="100"/>
      <c r="F122" s="106"/>
      <c r="G122" s="103">
        <f t="shared" si="4"/>
        <v>0</v>
      </c>
      <c r="I122" s="100"/>
      <c r="J122" s="106"/>
      <c r="K122" s="103">
        <f t="shared" si="5"/>
        <v>0</v>
      </c>
    </row>
    <row r="123" spans="1:11">
      <c r="A123" s="35"/>
      <c r="B123" s="35"/>
      <c r="C123" s="35"/>
      <c r="D123" s="35"/>
      <c r="E123" s="99"/>
      <c r="F123" s="105"/>
      <c r="G123" s="103">
        <f t="shared" si="4"/>
        <v>0</v>
      </c>
      <c r="I123" s="100"/>
      <c r="J123" s="106"/>
      <c r="K123" s="103">
        <f t="shared" si="5"/>
        <v>0</v>
      </c>
    </row>
    <row r="124" spans="1:11">
      <c r="A124" s="35"/>
      <c r="B124" s="35"/>
      <c r="C124" s="35"/>
      <c r="D124" s="35"/>
      <c r="E124" s="100"/>
      <c r="F124" s="106"/>
      <c r="G124" s="103">
        <f t="shared" si="4"/>
        <v>0</v>
      </c>
      <c r="I124" s="100"/>
      <c r="J124" s="106"/>
      <c r="K124" s="103">
        <f t="shared" si="5"/>
        <v>0</v>
      </c>
    </row>
    <row r="125" spans="1:11">
      <c r="A125" s="35"/>
      <c r="B125" s="35"/>
      <c r="C125" s="35"/>
      <c r="D125" s="35"/>
      <c r="E125" s="100"/>
      <c r="F125" s="106"/>
      <c r="G125" s="103">
        <f t="shared" si="4"/>
        <v>0</v>
      </c>
      <c r="I125" s="100"/>
      <c r="J125" s="106"/>
      <c r="K125" s="103">
        <f t="shared" si="5"/>
        <v>0</v>
      </c>
    </row>
    <row r="126" spans="1:11">
      <c r="A126" s="35"/>
      <c r="B126" s="35"/>
      <c r="C126" s="35"/>
      <c r="D126" s="35"/>
      <c r="E126" s="100"/>
      <c r="F126" s="106"/>
      <c r="G126" s="103">
        <f t="shared" si="4"/>
        <v>0</v>
      </c>
      <c r="I126" s="100"/>
      <c r="J126" s="106"/>
      <c r="K126" s="103">
        <f t="shared" si="5"/>
        <v>0</v>
      </c>
    </row>
    <row r="127" spans="1:11">
      <c r="A127" s="35"/>
      <c r="B127" s="35"/>
      <c r="C127" s="35"/>
      <c r="D127" s="35"/>
      <c r="E127" s="100"/>
      <c r="F127" s="106"/>
      <c r="G127" s="103">
        <f t="shared" si="4"/>
        <v>0</v>
      </c>
      <c r="I127" s="100"/>
      <c r="J127" s="106"/>
      <c r="K127" s="103">
        <f t="shared" si="5"/>
        <v>0</v>
      </c>
    </row>
    <row r="128" spans="1:11">
      <c r="A128" s="35"/>
      <c r="B128" s="35"/>
      <c r="C128" s="35"/>
      <c r="D128" s="35"/>
      <c r="E128" s="100"/>
      <c r="F128" s="106"/>
      <c r="G128" s="103">
        <f t="shared" si="4"/>
        <v>0</v>
      </c>
      <c r="I128" s="100"/>
      <c r="J128" s="106"/>
      <c r="K128" s="103">
        <f t="shared" si="5"/>
        <v>0</v>
      </c>
    </row>
    <row r="129" spans="1:11">
      <c r="A129" s="35"/>
      <c r="B129" s="35"/>
      <c r="C129" s="35"/>
      <c r="D129" s="35"/>
      <c r="E129" s="100"/>
      <c r="F129" s="106"/>
      <c r="G129" s="103">
        <f t="shared" si="4"/>
        <v>0</v>
      </c>
      <c r="I129" s="100"/>
      <c r="J129" s="106"/>
      <c r="K129" s="103">
        <f t="shared" si="5"/>
        <v>0</v>
      </c>
    </row>
    <row r="130" spans="1:11">
      <c r="A130" s="35"/>
      <c r="B130" s="35"/>
      <c r="C130" s="35"/>
      <c r="D130" s="35"/>
      <c r="E130" s="99"/>
      <c r="F130" s="105"/>
      <c r="G130" s="103">
        <f t="shared" si="4"/>
        <v>0</v>
      </c>
      <c r="I130" s="100"/>
      <c r="J130" s="106"/>
      <c r="K130" s="103">
        <f t="shared" si="5"/>
        <v>0</v>
      </c>
    </row>
    <row r="131" spans="1:11">
      <c r="A131" s="35"/>
      <c r="B131" s="35"/>
      <c r="C131" s="35"/>
      <c r="D131" s="35"/>
      <c r="E131" s="100"/>
      <c r="F131" s="106"/>
      <c r="G131" s="103">
        <f t="shared" si="4"/>
        <v>0</v>
      </c>
      <c r="I131" s="100"/>
      <c r="J131" s="106"/>
      <c r="K131" s="103">
        <f t="shared" si="5"/>
        <v>0</v>
      </c>
    </row>
    <row r="132" spans="1:11">
      <c r="A132" s="35"/>
      <c r="B132" s="35"/>
      <c r="C132" s="35"/>
      <c r="D132" s="35"/>
      <c r="E132" s="100"/>
      <c r="F132" s="106"/>
      <c r="G132" s="103">
        <f t="shared" si="4"/>
        <v>0</v>
      </c>
      <c r="I132" s="100"/>
      <c r="J132" s="106"/>
      <c r="K132" s="103">
        <f t="shared" si="5"/>
        <v>0</v>
      </c>
    </row>
    <row r="133" spans="1:11">
      <c r="A133" s="35"/>
      <c r="B133" s="35"/>
      <c r="C133" s="35"/>
      <c r="D133" s="35"/>
      <c r="E133" s="100"/>
      <c r="F133" s="106"/>
      <c r="G133" s="103">
        <f t="shared" si="4"/>
        <v>0</v>
      </c>
      <c r="I133" s="100"/>
      <c r="J133" s="106"/>
      <c r="K133" s="103">
        <f t="shared" si="5"/>
        <v>0</v>
      </c>
    </row>
    <row r="134" spans="1:11">
      <c r="A134" s="35"/>
      <c r="B134" s="35"/>
      <c r="C134" s="35"/>
      <c r="D134" s="35"/>
      <c r="E134" s="100"/>
      <c r="F134" s="106"/>
      <c r="G134" s="103">
        <f t="shared" si="4"/>
        <v>0</v>
      </c>
      <c r="I134" s="100"/>
      <c r="J134" s="106"/>
      <c r="K134" s="103">
        <f t="shared" si="5"/>
        <v>0</v>
      </c>
    </row>
    <row r="135" spans="1:11">
      <c r="A135" s="35"/>
      <c r="B135" s="35"/>
      <c r="C135" s="35"/>
      <c r="D135" s="35"/>
      <c r="E135" s="100"/>
      <c r="F135" s="106"/>
      <c r="G135" s="103">
        <f t="shared" si="4"/>
        <v>0</v>
      </c>
      <c r="I135" s="100"/>
      <c r="J135" s="106"/>
      <c r="K135" s="103">
        <f t="shared" si="5"/>
        <v>0</v>
      </c>
    </row>
    <row r="136" spans="1:11">
      <c r="A136" s="35"/>
      <c r="B136" s="35"/>
      <c r="C136" s="35"/>
      <c r="D136" s="35"/>
      <c r="E136" s="100"/>
      <c r="F136" s="106"/>
      <c r="G136" s="103">
        <f t="shared" si="4"/>
        <v>0</v>
      </c>
      <c r="I136" s="100"/>
      <c r="J136" s="106"/>
      <c r="K136" s="103">
        <f t="shared" si="5"/>
        <v>0</v>
      </c>
    </row>
    <row r="137" spans="1:11">
      <c r="A137" s="35"/>
      <c r="B137" s="35"/>
      <c r="C137" s="35"/>
      <c r="D137" s="35"/>
      <c r="E137" s="99"/>
      <c r="F137" s="105"/>
      <c r="G137" s="103">
        <f t="shared" si="4"/>
        <v>0</v>
      </c>
      <c r="I137" s="100"/>
      <c r="J137" s="106"/>
      <c r="K137" s="103">
        <f t="shared" si="5"/>
        <v>0</v>
      </c>
    </row>
    <row r="138" spans="1:11">
      <c r="A138" s="35"/>
      <c r="B138" s="35"/>
      <c r="C138" s="35"/>
      <c r="D138" s="35"/>
      <c r="E138" s="100"/>
      <c r="F138" s="106"/>
      <c r="G138" s="103">
        <f t="shared" si="4"/>
        <v>0</v>
      </c>
      <c r="I138" s="100"/>
      <c r="J138" s="106"/>
      <c r="K138" s="103">
        <f t="shared" si="5"/>
        <v>0</v>
      </c>
    </row>
    <row r="139" spans="1:11">
      <c r="A139" s="35"/>
      <c r="B139" s="35"/>
      <c r="C139" s="35"/>
      <c r="D139" s="35"/>
      <c r="E139" s="100"/>
      <c r="F139" s="106"/>
      <c r="G139" s="103">
        <f t="shared" si="4"/>
        <v>0</v>
      </c>
      <c r="I139" s="100"/>
      <c r="J139" s="106"/>
      <c r="K139" s="103">
        <f t="shared" si="5"/>
        <v>0</v>
      </c>
    </row>
    <row r="140" spans="1:11">
      <c r="A140" s="35"/>
      <c r="B140" s="35"/>
      <c r="C140" s="35"/>
      <c r="D140" s="35"/>
      <c r="E140" s="100"/>
      <c r="F140" s="106"/>
      <c r="G140" s="103">
        <f t="shared" si="4"/>
        <v>0</v>
      </c>
      <c r="I140" s="100"/>
      <c r="J140" s="106"/>
      <c r="K140" s="103">
        <f t="shared" si="5"/>
        <v>0</v>
      </c>
    </row>
    <row r="141" spans="1:11">
      <c r="A141" s="35"/>
      <c r="B141" s="35"/>
      <c r="C141" s="35"/>
      <c r="D141" s="35"/>
      <c r="E141" s="100"/>
      <c r="F141" s="106"/>
      <c r="G141" s="103">
        <f t="shared" si="4"/>
        <v>0</v>
      </c>
      <c r="I141" s="100"/>
      <c r="J141" s="106"/>
      <c r="K141" s="103">
        <f t="shared" si="5"/>
        <v>0</v>
      </c>
    </row>
    <row r="142" spans="1:11">
      <c r="A142" s="35"/>
      <c r="B142" s="35"/>
      <c r="C142" s="35"/>
      <c r="D142" s="35"/>
      <c r="E142" s="100"/>
      <c r="F142" s="106"/>
      <c r="G142" s="103">
        <f t="shared" si="4"/>
        <v>0</v>
      </c>
      <c r="I142" s="100"/>
      <c r="J142" s="106"/>
      <c r="K142" s="103">
        <f t="shared" si="5"/>
        <v>0</v>
      </c>
    </row>
    <row r="143" spans="1:11">
      <c r="A143" s="35"/>
      <c r="B143" s="35"/>
      <c r="C143" s="35"/>
      <c r="D143" s="35"/>
      <c r="E143" s="100"/>
      <c r="F143" s="106"/>
      <c r="G143" s="103">
        <f t="shared" si="4"/>
        <v>0</v>
      </c>
      <c r="I143" s="100"/>
      <c r="J143" s="106"/>
      <c r="K143" s="103">
        <f t="shared" si="5"/>
        <v>0</v>
      </c>
    </row>
    <row r="144" spans="1:11">
      <c r="A144" s="35"/>
      <c r="B144" s="35"/>
      <c r="C144" s="35"/>
      <c r="D144" s="35"/>
      <c r="E144" s="99"/>
      <c r="F144" s="105"/>
      <c r="G144" s="103">
        <f t="shared" si="4"/>
        <v>0</v>
      </c>
      <c r="I144" s="100"/>
      <c r="J144" s="106"/>
      <c r="K144" s="103">
        <f t="shared" si="5"/>
        <v>0</v>
      </c>
    </row>
    <row r="145" spans="1:11">
      <c r="A145" s="35"/>
      <c r="B145" s="35"/>
      <c r="C145" s="35"/>
      <c r="D145" s="35"/>
      <c r="E145" s="100"/>
      <c r="F145" s="106"/>
      <c r="G145" s="103">
        <f t="shared" si="4"/>
        <v>0</v>
      </c>
      <c r="I145" s="100"/>
      <c r="J145" s="106"/>
      <c r="K145" s="103">
        <f t="shared" si="5"/>
        <v>0</v>
      </c>
    </row>
    <row r="146" spans="1:11">
      <c r="A146" s="35"/>
      <c r="B146" s="35"/>
      <c r="C146" s="35"/>
      <c r="D146" s="35"/>
      <c r="E146" s="100"/>
      <c r="F146" s="106"/>
      <c r="G146" s="103">
        <f t="shared" si="4"/>
        <v>0</v>
      </c>
      <c r="I146" s="100"/>
      <c r="J146" s="106"/>
      <c r="K146" s="103">
        <f t="shared" si="5"/>
        <v>0</v>
      </c>
    </row>
    <row r="147" spans="1:11">
      <c r="A147" s="35"/>
      <c r="B147" s="35"/>
      <c r="C147" s="35"/>
      <c r="D147" s="35"/>
      <c r="E147" s="100"/>
      <c r="F147" s="106"/>
      <c r="G147" s="103">
        <f t="shared" si="4"/>
        <v>0</v>
      </c>
      <c r="I147" s="100"/>
      <c r="J147" s="106"/>
      <c r="K147" s="103">
        <f t="shared" si="5"/>
        <v>0</v>
      </c>
    </row>
    <row r="148" spans="1:11">
      <c r="A148" s="35"/>
      <c r="B148" s="35"/>
      <c r="C148" s="35"/>
      <c r="D148" s="35"/>
      <c r="E148" s="100"/>
      <c r="F148" s="106"/>
      <c r="G148" s="103">
        <f>IF(E148*F148=0,0,E148*F148)</f>
        <v>0</v>
      </c>
      <c r="I148" s="100"/>
      <c r="J148" s="106"/>
      <c r="K148" s="103">
        <f>IF(I148*J148=0,0,I148*J148)</f>
        <v>0</v>
      </c>
    </row>
    <row r="149" spans="1:11">
      <c r="A149" s="35"/>
      <c r="B149" s="35"/>
      <c r="C149" s="35"/>
      <c r="D149" s="35"/>
      <c r="E149" s="100"/>
      <c r="F149" s="106"/>
      <c r="G149" s="103">
        <f>IF(E149*F149=0,0,E149*F149)</f>
        <v>0</v>
      </c>
      <c r="I149" s="100"/>
      <c r="J149" s="106"/>
      <c r="K149" s="103">
        <f>IF(I149*J149=0,0,I149*J149)</f>
        <v>0</v>
      </c>
    </row>
  </sheetData>
  <sheetProtection algorithmName="SHA-512" hashValue="yD9eLYDVMvuOWUqpbmsSGH3Eu6z8XZNC1fmu4aQmtPVjxRLIuW1p2PN4PJk2EfKIeBnlCc1VbhoWFpLu3oYusQ==" saltValue="KgYwmcZVjO/sWBbpFoZYxg==" spinCount="100000" sheet="1" formatCells="0" sort="0" autoFilter="0" pivotTables="0"/>
  <autoFilter ref="A9:K9" xr:uid="{00000000-0009-0000-0000-000009000000}"/>
  <mergeCells count="5">
    <mergeCell ref="A7:D7"/>
    <mergeCell ref="E7:G7"/>
    <mergeCell ref="E4:G4"/>
    <mergeCell ref="I4:K4"/>
    <mergeCell ref="I7:K7"/>
  </mergeCells>
  <conditionalFormatting sqref="A11:F149">
    <cfRule type="expression" dxfId="24" priority="8">
      <formula>$A$1=TRUE</formula>
    </cfRule>
  </conditionalFormatting>
  <conditionalFormatting sqref="E11:K149">
    <cfRule type="cellIs" dxfId="23" priority="3" operator="lessThan">
      <formula>0</formula>
    </cfRule>
  </conditionalFormatting>
  <conditionalFormatting sqref="G11:G149">
    <cfRule type="cellIs" dxfId="22" priority="7" operator="equal">
      <formula>0</formula>
    </cfRule>
  </conditionalFormatting>
  <conditionalFormatting sqref="I11:J149">
    <cfRule type="expression" dxfId="21" priority="5">
      <formula>$A$1=TRUE</formula>
    </cfRule>
  </conditionalFormatting>
  <conditionalFormatting sqref="K11:K149">
    <cfRule type="cellIs" dxfId="20" priority="4"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G11:G70 K13:K70 K11 K12 L12:M12 L11:M11 L13:M7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4D9"/>
  </sheetPr>
  <dimension ref="A1:K149"/>
  <sheetViews>
    <sheetView showGridLines="0" zoomScale="85" zoomScaleNormal="85" workbookViewId="0">
      <pane ySplit="10" topLeftCell="A11" activePane="bottomLeft" state="frozen"/>
      <selection activeCell="A2" sqref="A2"/>
      <selection pane="bottomLeft" activeCell="A11" sqref="A11"/>
    </sheetView>
  </sheetViews>
  <sheetFormatPr defaultColWidth="9.26953125" defaultRowHeight="13"/>
  <cols>
    <col min="1" max="1" width="25.7265625" style="1" customWidth="1"/>
    <col min="2" max="2" width="41.7265625" style="1" customWidth="1"/>
    <col min="3" max="3" width="25.7265625" style="1" customWidth="1"/>
    <col min="4" max="4" width="21.7265625" style="1" customWidth="1"/>
    <col min="5" max="5" width="9.26953125" style="101" customWidth="1"/>
    <col min="6" max="6" width="9.26953125" style="1" customWidth="1"/>
    <col min="7" max="7" width="15.7265625" style="1" customWidth="1"/>
    <col min="8" max="8" width="0.7265625" style="1" customWidth="1"/>
    <col min="9" max="9" width="9.26953125" style="101" customWidth="1"/>
    <col min="10" max="10" width="9.26953125" style="1" customWidth="1"/>
    <col min="11" max="11" width="15.7265625" style="1" customWidth="1"/>
    <col min="12" max="12" width="0.7265625" style="1" customWidth="1"/>
    <col min="13" max="16384" width="9.26953125" style="1"/>
  </cols>
  <sheetData>
    <row r="1" spans="1:11" ht="12.5">
      <c r="A1" s="3" t="b">
        <f>Voorblad!$B$71</f>
        <v>1</v>
      </c>
      <c r="E1" s="1"/>
      <c r="I1" s="1"/>
    </row>
    <row r="2" spans="1:11">
      <c r="B2" s="2" t="str">
        <f>'Samenvattend overzicht'!B3</f>
        <v>Projecttitel</v>
      </c>
      <c r="C2" s="1" t="str">
        <f>'Samenvattend overzicht'!C3</f>
        <v>Titel van het project</v>
      </c>
      <c r="E2" s="1"/>
      <c r="I2" s="1"/>
    </row>
    <row r="3" spans="1:11">
      <c r="B3" s="2" t="str">
        <f>'Samenvattend overzicht'!B4</f>
        <v>Aanvrager</v>
      </c>
      <c r="C3" s="1" t="str">
        <f>'Samenvattend overzicht'!C4</f>
        <v>Hogeschool die de aanvraag indient</v>
      </c>
      <c r="E3" s="1"/>
      <c r="I3" s="1"/>
    </row>
    <row r="4" spans="1:11">
      <c r="A4" s="44" t="str">
        <f ca="1">MID(CELL("bestandsnaam",$A$1),FIND("]",CELL("bestandsnaam",$A$1))+1,31)</f>
        <v>Werkpakket 6</v>
      </c>
      <c r="B4" s="2"/>
      <c r="E4" s="306"/>
      <c r="F4" s="306"/>
      <c r="G4" s="306"/>
      <c r="H4" s="44"/>
      <c r="I4" s="306"/>
      <c r="J4" s="306"/>
      <c r="K4" s="306"/>
    </row>
    <row r="5" spans="1:11" ht="12.75" hidden="1" customHeight="1">
      <c r="C5" s="7"/>
      <c r="D5" s="8"/>
      <c r="E5" s="1"/>
      <c r="F5" s="12" t="s">
        <v>170</v>
      </c>
      <c r="G5" s="16">
        <f>SUM(G11:G9998)</f>
        <v>0</v>
      </c>
      <c r="I5" s="1"/>
      <c r="J5" s="12" t="s">
        <v>170</v>
      </c>
      <c r="K5" s="16">
        <f>SUM(K11:K9998)</f>
        <v>0</v>
      </c>
    </row>
    <row r="6" spans="1:11" ht="12.5">
      <c r="B6" s="1" t="str">
        <f>Voorblad!B4</f>
        <v>Begrotingsformat incl. format voor voortgangs- en eindrapportage</v>
      </c>
      <c r="C6" s="7"/>
      <c r="D6" s="8"/>
      <c r="E6" s="9"/>
      <c r="F6" s="7"/>
      <c r="G6" s="7"/>
      <c r="I6" s="9"/>
      <c r="J6" s="7"/>
      <c r="K6" s="7"/>
    </row>
    <row r="7" spans="1:11" s="15" customFormat="1">
      <c r="A7" s="307" t="s">
        <v>191</v>
      </c>
      <c r="B7" s="308"/>
      <c r="C7" s="308"/>
      <c r="D7" s="308"/>
      <c r="E7" s="309" t="s">
        <v>76</v>
      </c>
      <c r="F7" s="310"/>
      <c r="G7" s="310"/>
      <c r="I7" s="311" t="s">
        <v>78</v>
      </c>
      <c r="J7" s="312"/>
      <c r="K7" s="312"/>
    </row>
    <row r="8" spans="1:11" s="15" customFormat="1">
      <c r="A8" s="22" t="s">
        <v>172</v>
      </c>
      <c r="B8" s="22" t="s">
        <v>173</v>
      </c>
      <c r="C8" s="23" t="s">
        <v>174</v>
      </c>
      <c r="D8" s="24" t="s">
        <v>175</v>
      </c>
      <c r="E8" s="25" t="s">
        <v>176</v>
      </c>
      <c r="F8" s="30" t="s">
        <v>177</v>
      </c>
      <c r="G8" s="30" t="s">
        <v>178</v>
      </c>
      <c r="I8" s="25" t="s">
        <v>179</v>
      </c>
      <c r="J8" s="30" t="s">
        <v>180</v>
      </c>
      <c r="K8" s="30" t="s">
        <v>181</v>
      </c>
    </row>
    <row r="9" spans="1:11" s="15" customFormat="1" ht="13.5" thickBot="1">
      <c r="A9" s="74" t="s">
        <v>182</v>
      </c>
      <c r="B9" s="74" t="s">
        <v>183</v>
      </c>
      <c r="C9" s="75" t="s">
        <v>153</v>
      </c>
      <c r="D9" s="76" t="s">
        <v>184</v>
      </c>
      <c r="E9" s="107" t="s">
        <v>185</v>
      </c>
      <c r="F9" s="75" t="s">
        <v>186</v>
      </c>
      <c r="G9" s="75" t="s">
        <v>9</v>
      </c>
      <c r="H9" s="70"/>
      <c r="I9" s="107" t="s">
        <v>185</v>
      </c>
      <c r="J9" s="75" t="s">
        <v>186</v>
      </c>
      <c r="K9" s="75" t="s">
        <v>9</v>
      </c>
    </row>
    <row r="10" spans="1:11" ht="14" thickTop="1" thickBot="1">
      <c r="A10" s="77" t="s">
        <v>161</v>
      </c>
      <c r="B10" s="77" t="s">
        <v>161</v>
      </c>
      <c r="C10" s="77" t="s">
        <v>161</v>
      </c>
      <c r="D10" s="77" t="s">
        <v>161</v>
      </c>
      <c r="E10" s="77" t="s">
        <v>161</v>
      </c>
      <c r="F10" s="71" t="s">
        <v>161</v>
      </c>
      <c r="G10" s="72">
        <f>SUM(G11:G9998)</f>
        <v>0</v>
      </c>
      <c r="H10" s="73"/>
      <c r="I10" s="77" t="s">
        <v>161</v>
      </c>
      <c r="J10" s="71" t="s">
        <v>161</v>
      </c>
      <c r="K10" s="72">
        <f>SUM(K11:K9998)</f>
        <v>0</v>
      </c>
    </row>
    <row r="11" spans="1:11" s="10" customFormat="1" ht="13.5" thickTop="1">
      <c r="A11" s="34"/>
      <c r="B11" s="34"/>
      <c r="C11" s="34"/>
      <c r="D11" s="34"/>
      <c r="E11" s="100"/>
      <c r="F11" s="228"/>
      <c r="G11" s="102">
        <f>IF(E11*F11=0,0,E11*F11)</f>
        <v>0</v>
      </c>
      <c r="I11" s="100"/>
      <c r="J11" s="228"/>
      <c r="K11" s="102">
        <f>IF(I11*J11=0,0,I11*J11)</f>
        <v>0</v>
      </c>
    </row>
    <row r="12" spans="1:11">
      <c r="A12" s="35"/>
      <c r="B12" s="35"/>
      <c r="C12" s="34"/>
      <c r="D12" s="35"/>
      <c r="E12" s="100"/>
      <c r="F12" s="228"/>
      <c r="G12" s="103">
        <f t="shared" ref="G12:G75" si="0">IF(E12*F12=0,0,E12*F12)</f>
        <v>0</v>
      </c>
      <c r="I12" s="100"/>
      <c r="J12" s="228"/>
      <c r="K12" s="103">
        <f t="shared" ref="K12:K75" si="1">IF(I12*J12=0,0,I12*J12)</f>
        <v>0</v>
      </c>
    </row>
    <row r="13" spans="1:11">
      <c r="A13" s="35"/>
      <c r="B13" s="35"/>
      <c r="C13" s="34"/>
      <c r="D13" s="35"/>
      <c r="E13" s="100"/>
      <c r="F13" s="228"/>
      <c r="G13" s="103">
        <f t="shared" si="0"/>
        <v>0</v>
      </c>
      <c r="I13" s="100"/>
      <c r="J13" s="228"/>
      <c r="K13" s="103">
        <f t="shared" si="1"/>
        <v>0</v>
      </c>
    </row>
    <row r="14" spans="1:11">
      <c r="A14" s="35"/>
      <c r="B14" s="35"/>
      <c r="C14" s="34"/>
      <c r="D14" s="35"/>
      <c r="E14" s="100"/>
      <c r="F14" s="228"/>
      <c r="G14" s="103">
        <f t="shared" si="0"/>
        <v>0</v>
      </c>
      <c r="I14" s="100"/>
      <c r="J14" s="228"/>
      <c r="K14" s="103">
        <f t="shared" si="1"/>
        <v>0</v>
      </c>
    </row>
    <row r="15" spans="1:11">
      <c r="A15" s="35"/>
      <c r="B15" s="35"/>
      <c r="C15" s="34"/>
      <c r="D15" s="35"/>
      <c r="E15" s="100"/>
      <c r="F15" s="228"/>
      <c r="G15" s="103">
        <f t="shared" si="0"/>
        <v>0</v>
      </c>
      <c r="I15" s="100"/>
      <c r="J15" s="228"/>
      <c r="K15" s="103">
        <f t="shared" si="1"/>
        <v>0</v>
      </c>
    </row>
    <row r="16" spans="1:11">
      <c r="A16" s="35"/>
      <c r="B16" s="35"/>
      <c r="C16" s="34"/>
      <c r="D16" s="35"/>
      <c r="E16" s="267"/>
      <c r="F16" s="227"/>
      <c r="G16" s="103">
        <f t="shared" si="0"/>
        <v>0</v>
      </c>
      <c r="I16" s="267"/>
      <c r="J16" s="227"/>
      <c r="K16" s="103">
        <f t="shared" si="1"/>
        <v>0</v>
      </c>
    </row>
    <row r="17" spans="1:11">
      <c r="A17" s="35"/>
      <c r="B17" s="35"/>
      <c r="C17" s="34"/>
      <c r="D17" s="35"/>
      <c r="E17" s="267"/>
      <c r="F17" s="227"/>
      <c r="G17" s="103">
        <f t="shared" si="0"/>
        <v>0</v>
      </c>
      <c r="I17" s="267"/>
      <c r="J17" s="227"/>
      <c r="K17" s="103">
        <f t="shared" si="1"/>
        <v>0</v>
      </c>
    </row>
    <row r="18" spans="1:11">
      <c r="A18" s="35"/>
      <c r="B18" s="35"/>
      <c r="C18" s="34"/>
      <c r="D18" s="35"/>
      <c r="E18" s="267"/>
      <c r="F18" s="227"/>
      <c r="G18" s="102">
        <f t="shared" si="0"/>
        <v>0</v>
      </c>
      <c r="I18" s="267"/>
      <c r="J18" s="227"/>
      <c r="K18" s="102">
        <f t="shared" si="1"/>
        <v>0</v>
      </c>
    </row>
    <row r="19" spans="1:11">
      <c r="A19" s="35"/>
      <c r="B19" s="35"/>
      <c r="C19" s="35"/>
      <c r="D19" s="35"/>
      <c r="E19" s="267"/>
      <c r="F19" s="227"/>
      <c r="G19" s="103">
        <f t="shared" si="0"/>
        <v>0</v>
      </c>
      <c r="I19" s="100"/>
      <c r="J19" s="227"/>
      <c r="K19" s="103">
        <f t="shared" si="1"/>
        <v>0</v>
      </c>
    </row>
    <row r="20" spans="1:11">
      <c r="A20" s="35"/>
      <c r="B20" s="35"/>
      <c r="C20" s="35"/>
      <c r="D20" s="35"/>
      <c r="E20" s="267"/>
      <c r="F20" s="227"/>
      <c r="G20" s="103">
        <f t="shared" si="0"/>
        <v>0</v>
      </c>
      <c r="I20" s="100"/>
      <c r="J20" s="227"/>
      <c r="K20" s="103">
        <f t="shared" si="1"/>
        <v>0</v>
      </c>
    </row>
    <row r="21" spans="1:11">
      <c r="A21" s="35"/>
      <c r="B21" s="35"/>
      <c r="C21" s="35"/>
      <c r="D21" s="35"/>
      <c r="E21" s="267"/>
      <c r="F21" s="227"/>
      <c r="G21" s="103">
        <f t="shared" si="0"/>
        <v>0</v>
      </c>
      <c r="I21" s="100"/>
      <c r="J21" s="227"/>
      <c r="K21" s="103">
        <f t="shared" si="1"/>
        <v>0</v>
      </c>
    </row>
    <row r="22" spans="1:11">
      <c r="A22" s="35"/>
      <c r="B22" s="35"/>
      <c r="C22" s="35"/>
      <c r="D22" s="35"/>
      <c r="E22" s="267"/>
      <c r="F22" s="227"/>
      <c r="G22" s="103">
        <f t="shared" si="0"/>
        <v>0</v>
      </c>
      <c r="I22" s="100"/>
      <c r="J22" s="227"/>
      <c r="K22" s="103">
        <f t="shared" si="1"/>
        <v>0</v>
      </c>
    </row>
    <row r="23" spans="1:11">
      <c r="A23" s="35"/>
      <c r="B23" s="35"/>
      <c r="C23" s="35"/>
      <c r="D23" s="35"/>
      <c r="E23" s="267"/>
      <c r="F23" s="227"/>
      <c r="G23" s="103">
        <f t="shared" si="0"/>
        <v>0</v>
      </c>
      <c r="I23" s="100"/>
      <c r="J23" s="227"/>
      <c r="K23" s="103">
        <f t="shared" si="1"/>
        <v>0</v>
      </c>
    </row>
    <row r="24" spans="1:11">
      <c r="A24" s="35"/>
      <c r="B24" s="35"/>
      <c r="C24" s="35"/>
      <c r="D24" s="35"/>
      <c r="E24" s="267"/>
      <c r="F24" s="227"/>
      <c r="G24" s="103">
        <f t="shared" si="0"/>
        <v>0</v>
      </c>
      <c r="I24" s="100"/>
      <c r="J24" s="227"/>
      <c r="K24" s="103">
        <f t="shared" si="1"/>
        <v>0</v>
      </c>
    </row>
    <row r="25" spans="1:11">
      <c r="A25" s="35"/>
      <c r="B25" s="35"/>
      <c r="C25" s="35"/>
      <c r="D25" s="35"/>
      <c r="E25" s="267"/>
      <c r="F25" s="227"/>
      <c r="G25" s="102">
        <f t="shared" si="0"/>
        <v>0</v>
      </c>
      <c r="I25" s="100"/>
      <c r="J25" s="227"/>
      <c r="K25" s="102">
        <f t="shared" si="1"/>
        <v>0</v>
      </c>
    </row>
    <row r="26" spans="1:11">
      <c r="A26" s="35"/>
      <c r="B26" s="35"/>
      <c r="C26" s="35"/>
      <c r="D26" s="35"/>
      <c r="E26" s="267"/>
      <c r="F26" s="227"/>
      <c r="G26" s="103">
        <f t="shared" si="0"/>
        <v>0</v>
      </c>
      <c r="I26" s="100"/>
      <c r="J26" s="227"/>
      <c r="K26" s="103">
        <f t="shared" si="1"/>
        <v>0</v>
      </c>
    </row>
    <row r="27" spans="1:11">
      <c r="A27" s="35"/>
      <c r="B27" s="35"/>
      <c r="C27" s="35"/>
      <c r="D27" s="35"/>
      <c r="E27" s="267"/>
      <c r="F27" s="227"/>
      <c r="G27" s="103">
        <f t="shared" si="0"/>
        <v>0</v>
      </c>
      <c r="I27" s="100"/>
      <c r="J27" s="227"/>
      <c r="K27" s="103">
        <f t="shared" si="1"/>
        <v>0</v>
      </c>
    </row>
    <row r="28" spans="1:11">
      <c r="A28" s="35"/>
      <c r="B28" s="35"/>
      <c r="C28" s="35"/>
      <c r="D28" s="35"/>
      <c r="E28" s="267"/>
      <c r="F28" s="227"/>
      <c r="G28" s="103">
        <f t="shared" si="0"/>
        <v>0</v>
      </c>
      <c r="I28" s="100"/>
      <c r="J28" s="227"/>
      <c r="K28" s="103">
        <f t="shared" si="1"/>
        <v>0</v>
      </c>
    </row>
    <row r="29" spans="1:11">
      <c r="A29" s="35"/>
      <c r="B29" s="35"/>
      <c r="C29" s="35"/>
      <c r="D29" s="35"/>
      <c r="E29" s="267"/>
      <c r="F29" s="227"/>
      <c r="G29" s="103">
        <f t="shared" si="0"/>
        <v>0</v>
      </c>
      <c r="I29" s="100"/>
      <c r="J29" s="227"/>
      <c r="K29" s="103">
        <f t="shared" si="1"/>
        <v>0</v>
      </c>
    </row>
    <row r="30" spans="1:11">
      <c r="A30" s="35"/>
      <c r="B30" s="35"/>
      <c r="C30" s="35"/>
      <c r="D30" s="35"/>
      <c r="E30" s="267"/>
      <c r="F30" s="227"/>
      <c r="G30" s="103">
        <f t="shared" si="0"/>
        <v>0</v>
      </c>
      <c r="I30" s="100"/>
      <c r="J30" s="227"/>
      <c r="K30" s="103">
        <f t="shared" si="1"/>
        <v>0</v>
      </c>
    </row>
    <row r="31" spans="1:11">
      <c r="A31" s="35"/>
      <c r="B31" s="35"/>
      <c r="C31" s="35"/>
      <c r="D31" s="35"/>
      <c r="E31" s="267"/>
      <c r="F31" s="227"/>
      <c r="G31" s="103">
        <f t="shared" si="0"/>
        <v>0</v>
      </c>
      <c r="I31" s="100"/>
      <c r="J31" s="227"/>
      <c r="K31" s="103">
        <f t="shared" si="1"/>
        <v>0</v>
      </c>
    </row>
    <row r="32" spans="1:11">
      <c r="A32" s="35"/>
      <c r="B32" s="35"/>
      <c r="C32" s="35"/>
      <c r="D32" s="35"/>
      <c r="E32" s="267"/>
      <c r="F32" s="227"/>
      <c r="G32" s="102">
        <f t="shared" si="0"/>
        <v>0</v>
      </c>
      <c r="I32" s="100"/>
      <c r="J32" s="227"/>
      <c r="K32" s="102">
        <f t="shared" si="1"/>
        <v>0</v>
      </c>
    </row>
    <row r="33" spans="1:11">
      <c r="A33" s="35"/>
      <c r="B33" s="35"/>
      <c r="C33" s="35"/>
      <c r="D33" s="35"/>
      <c r="E33" s="267"/>
      <c r="F33" s="227"/>
      <c r="G33" s="103">
        <f t="shared" si="0"/>
        <v>0</v>
      </c>
      <c r="I33" s="100"/>
      <c r="J33" s="227"/>
      <c r="K33" s="103">
        <f t="shared" si="1"/>
        <v>0</v>
      </c>
    </row>
    <row r="34" spans="1:11">
      <c r="A34" s="35"/>
      <c r="B34" s="35"/>
      <c r="C34" s="35"/>
      <c r="D34" s="35"/>
      <c r="E34" s="267"/>
      <c r="F34" s="227"/>
      <c r="G34" s="103">
        <f t="shared" si="0"/>
        <v>0</v>
      </c>
      <c r="I34" s="100"/>
      <c r="J34" s="227"/>
      <c r="K34" s="103">
        <f t="shared" si="1"/>
        <v>0</v>
      </c>
    </row>
    <row r="35" spans="1:11">
      <c r="A35" s="35"/>
      <c r="B35" s="35"/>
      <c r="C35" s="35"/>
      <c r="D35" s="35"/>
      <c r="E35" s="267"/>
      <c r="F35" s="227"/>
      <c r="G35" s="103">
        <f t="shared" si="0"/>
        <v>0</v>
      </c>
      <c r="I35" s="100"/>
      <c r="J35" s="227"/>
      <c r="K35" s="103">
        <f t="shared" si="1"/>
        <v>0</v>
      </c>
    </row>
    <row r="36" spans="1:11">
      <c r="A36" s="35"/>
      <c r="B36" s="35"/>
      <c r="C36" s="35"/>
      <c r="D36" s="35"/>
      <c r="E36" s="267"/>
      <c r="F36" s="227"/>
      <c r="G36" s="103">
        <f t="shared" si="0"/>
        <v>0</v>
      </c>
      <c r="I36" s="100"/>
      <c r="J36" s="227"/>
      <c r="K36" s="103">
        <f t="shared" si="1"/>
        <v>0</v>
      </c>
    </row>
    <row r="37" spans="1:11">
      <c r="A37" s="35"/>
      <c r="B37" s="35"/>
      <c r="C37" s="35"/>
      <c r="D37" s="35"/>
      <c r="E37" s="267"/>
      <c r="F37" s="227"/>
      <c r="G37" s="103">
        <f t="shared" si="0"/>
        <v>0</v>
      </c>
      <c r="I37" s="100"/>
      <c r="J37" s="227"/>
      <c r="K37" s="103">
        <f t="shared" si="1"/>
        <v>0</v>
      </c>
    </row>
    <row r="38" spans="1:11">
      <c r="A38" s="35"/>
      <c r="B38" s="35"/>
      <c r="C38" s="35"/>
      <c r="D38" s="35"/>
      <c r="E38" s="267"/>
      <c r="F38" s="227"/>
      <c r="G38" s="103">
        <f t="shared" si="0"/>
        <v>0</v>
      </c>
      <c r="I38" s="267"/>
      <c r="J38" s="227"/>
      <c r="K38" s="103">
        <f t="shared" si="1"/>
        <v>0</v>
      </c>
    </row>
    <row r="39" spans="1:11">
      <c r="A39" s="35"/>
      <c r="B39" s="35"/>
      <c r="C39" s="35"/>
      <c r="D39" s="35"/>
      <c r="E39" s="267"/>
      <c r="F39" s="227"/>
      <c r="G39" s="102">
        <f t="shared" si="0"/>
        <v>0</v>
      </c>
      <c r="I39" s="100"/>
      <c r="J39" s="228"/>
      <c r="K39" s="102">
        <f t="shared" si="1"/>
        <v>0</v>
      </c>
    </row>
    <row r="40" spans="1:11">
      <c r="A40" s="35"/>
      <c r="B40" s="35"/>
      <c r="C40" s="35"/>
      <c r="D40" s="35"/>
      <c r="E40" s="267"/>
      <c r="F40" s="227"/>
      <c r="G40" s="103">
        <f t="shared" si="0"/>
        <v>0</v>
      </c>
      <c r="I40" s="267"/>
      <c r="J40" s="228"/>
      <c r="K40" s="103">
        <f t="shared" si="1"/>
        <v>0</v>
      </c>
    </row>
    <row r="41" spans="1:11">
      <c r="A41" s="35"/>
      <c r="B41" s="35"/>
      <c r="C41" s="35"/>
      <c r="D41" s="35"/>
      <c r="E41" s="267"/>
      <c r="F41" s="227"/>
      <c r="G41" s="103">
        <f t="shared" si="0"/>
        <v>0</v>
      </c>
      <c r="I41" s="267"/>
      <c r="J41" s="228"/>
      <c r="K41" s="103">
        <f t="shared" si="1"/>
        <v>0</v>
      </c>
    </row>
    <row r="42" spans="1:11">
      <c r="A42" s="35"/>
      <c r="B42" s="35"/>
      <c r="C42" s="35"/>
      <c r="D42" s="35"/>
      <c r="E42" s="267"/>
      <c r="F42" s="227"/>
      <c r="G42" s="103">
        <f t="shared" si="0"/>
        <v>0</v>
      </c>
      <c r="I42" s="267"/>
      <c r="J42" s="228"/>
      <c r="K42" s="103">
        <f t="shared" si="1"/>
        <v>0</v>
      </c>
    </row>
    <row r="43" spans="1:11">
      <c r="A43" s="35"/>
      <c r="B43" s="35"/>
      <c r="C43" s="35"/>
      <c r="D43" s="35"/>
      <c r="E43" s="267"/>
      <c r="F43" s="227"/>
      <c r="G43" s="103">
        <f t="shared" si="0"/>
        <v>0</v>
      </c>
      <c r="I43" s="100"/>
      <c r="J43" s="228"/>
      <c r="K43" s="103">
        <f t="shared" si="1"/>
        <v>0</v>
      </c>
    </row>
    <row r="44" spans="1:11">
      <c r="A44" s="35"/>
      <c r="B44" s="35"/>
      <c r="C44" s="35"/>
      <c r="D44" s="35"/>
      <c r="E44" s="267"/>
      <c r="F44" s="227"/>
      <c r="G44" s="103">
        <f t="shared" si="0"/>
        <v>0</v>
      </c>
      <c r="I44" s="267"/>
      <c r="J44" s="227"/>
      <c r="K44" s="103">
        <f t="shared" si="1"/>
        <v>0</v>
      </c>
    </row>
    <row r="45" spans="1:11">
      <c r="A45" s="35"/>
      <c r="B45" s="35"/>
      <c r="C45" s="35"/>
      <c r="D45" s="35"/>
      <c r="E45" s="267"/>
      <c r="F45" s="227"/>
      <c r="G45" s="103">
        <f t="shared" si="0"/>
        <v>0</v>
      </c>
      <c r="I45" s="100"/>
      <c r="J45" s="228"/>
      <c r="K45" s="103">
        <f t="shared" si="1"/>
        <v>0</v>
      </c>
    </row>
    <row r="46" spans="1:11">
      <c r="A46" s="35"/>
      <c r="B46" s="35"/>
      <c r="C46" s="35"/>
      <c r="D46" s="35"/>
      <c r="E46" s="267"/>
      <c r="F46" s="227"/>
      <c r="G46" s="102">
        <f t="shared" si="0"/>
        <v>0</v>
      </c>
      <c r="I46" s="267"/>
      <c r="J46" s="228"/>
      <c r="K46" s="102">
        <f t="shared" si="1"/>
        <v>0</v>
      </c>
    </row>
    <row r="47" spans="1:11">
      <c r="A47" s="35"/>
      <c r="B47" s="35"/>
      <c r="C47" s="35"/>
      <c r="D47" s="35"/>
      <c r="E47" s="267"/>
      <c r="F47" s="227"/>
      <c r="G47" s="103">
        <f t="shared" si="0"/>
        <v>0</v>
      </c>
      <c r="I47" s="100"/>
      <c r="J47" s="227"/>
      <c r="K47" s="103">
        <f t="shared" si="1"/>
        <v>0</v>
      </c>
    </row>
    <row r="48" spans="1:11">
      <c r="A48" s="35"/>
      <c r="B48" s="35"/>
      <c r="C48" s="35"/>
      <c r="D48" s="35"/>
      <c r="E48" s="267"/>
      <c r="F48" s="227"/>
      <c r="G48" s="103">
        <f t="shared" si="0"/>
        <v>0</v>
      </c>
      <c r="I48" s="100"/>
      <c r="J48" s="227"/>
      <c r="K48" s="103">
        <f t="shared" si="1"/>
        <v>0</v>
      </c>
    </row>
    <row r="49" spans="1:11">
      <c r="A49" s="35"/>
      <c r="B49" s="35"/>
      <c r="C49" s="35"/>
      <c r="D49" s="35"/>
      <c r="E49" s="267"/>
      <c r="F49" s="227"/>
      <c r="G49" s="103">
        <f t="shared" si="0"/>
        <v>0</v>
      </c>
      <c r="I49" s="267"/>
      <c r="J49" s="227"/>
      <c r="K49" s="103">
        <f t="shared" si="1"/>
        <v>0</v>
      </c>
    </row>
    <row r="50" spans="1:11">
      <c r="A50" s="35"/>
      <c r="B50" s="35"/>
      <c r="C50" s="35"/>
      <c r="D50" s="35"/>
      <c r="E50" s="267"/>
      <c r="F50" s="227"/>
      <c r="G50" s="103">
        <f t="shared" si="0"/>
        <v>0</v>
      </c>
      <c r="I50" s="100"/>
      <c r="J50" s="228"/>
      <c r="K50" s="103">
        <f t="shared" si="1"/>
        <v>0</v>
      </c>
    </row>
    <row r="51" spans="1:11">
      <c r="A51" s="35"/>
      <c r="B51" s="35"/>
      <c r="C51" s="35"/>
      <c r="D51" s="35"/>
      <c r="E51" s="267"/>
      <c r="F51" s="227"/>
      <c r="G51" s="103">
        <f t="shared" si="0"/>
        <v>0</v>
      </c>
      <c r="I51" s="267"/>
      <c r="J51" s="228"/>
      <c r="K51" s="103">
        <f t="shared" si="1"/>
        <v>0</v>
      </c>
    </row>
    <row r="52" spans="1:11">
      <c r="A52" s="35"/>
      <c r="B52" s="35"/>
      <c r="C52" s="35"/>
      <c r="D52" s="35"/>
      <c r="E52" s="267"/>
      <c r="F52" s="227"/>
      <c r="G52" s="103">
        <f t="shared" si="0"/>
        <v>0</v>
      </c>
      <c r="I52" s="267"/>
      <c r="J52" s="227"/>
      <c r="K52" s="103">
        <f t="shared" si="1"/>
        <v>0</v>
      </c>
    </row>
    <row r="53" spans="1:11">
      <c r="A53" s="35"/>
      <c r="B53" s="35"/>
      <c r="C53" s="35"/>
      <c r="D53" s="35"/>
      <c r="E53" s="267"/>
      <c r="F53" s="227"/>
      <c r="G53" s="102">
        <f t="shared" si="0"/>
        <v>0</v>
      </c>
      <c r="I53" s="100"/>
      <c r="J53" s="227"/>
      <c r="K53" s="102">
        <f t="shared" si="1"/>
        <v>0</v>
      </c>
    </row>
    <row r="54" spans="1:11">
      <c r="A54" s="35"/>
      <c r="B54" s="35"/>
      <c r="C54" s="35"/>
      <c r="D54" s="35"/>
      <c r="E54" s="267"/>
      <c r="F54" s="227"/>
      <c r="G54" s="103">
        <f t="shared" si="0"/>
        <v>0</v>
      </c>
      <c r="I54" s="100"/>
      <c r="J54" s="227"/>
      <c r="K54" s="103">
        <f t="shared" si="1"/>
        <v>0</v>
      </c>
    </row>
    <row r="55" spans="1:11">
      <c r="A55" s="35"/>
      <c r="B55" s="35"/>
      <c r="C55" s="35"/>
      <c r="D55" s="35"/>
      <c r="E55" s="267"/>
      <c r="F55" s="227"/>
      <c r="G55" s="103">
        <f t="shared" si="0"/>
        <v>0</v>
      </c>
      <c r="I55" s="100"/>
      <c r="J55" s="227"/>
      <c r="K55" s="103">
        <f t="shared" si="1"/>
        <v>0</v>
      </c>
    </row>
    <row r="56" spans="1:11">
      <c r="A56" s="35"/>
      <c r="B56" s="35"/>
      <c r="C56" s="35"/>
      <c r="D56" s="35"/>
      <c r="E56" s="267"/>
      <c r="F56" s="227"/>
      <c r="G56" s="103">
        <f t="shared" si="0"/>
        <v>0</v>
      </c>
      <c r="I56" s="100"/>
      <c r="J56" s="227"/>
      <c r="K56" s="103">
        <f t="shared" si="1"/>
        <v>0</v>
      </c>
    </row>
    <row r="57" spans="1:11">
      <c r="A57" s="35"/>
      <c r="B57" s="35"/>
      <c r="C57" s="35"/>
      <c r="D57" s="35"/>
      <c r="E57" s="267"/>
      <c r="F57" s="227"/>
      <c r="G57" s="103">
        <f t="shared" si="0"/>
        <v>0</v>
      </c>
      <c r="I57" s="100"/>
      <c r="J57" s="227"/>
      <c r="K57" s="103">
        <f t="shared" si="1"/>
        <v>0</v>
      </c>
    </row>
    <row r="58" spans="1:11">
      <c r="A58" s="35"/>
      <c r="B58" s="35"/>
      <c r="C58" s="35"/>
      <c r="D58" s="35"/>
      <c r="E58" s="267"/>
      <c r="F58" s="227"/>
      <c r="G58" s="103">
        <f t="shared" si="0"/>
        <v>0</v>
      </c>
      <c r="I58" s="267"/>
      <c r="J58" s="227"/>
      <c r="K58" s="103">
        <f t="shared" si="1"/>
        <v>0</v>
      </c>
    </row>
    <row r="59" spans="1:11">
      <c r="A59" s="35"/>
      <c r="B59" s="35"/>
      <c r="C59" s="35"/>
      <c r="D59" s="35"/>
      <c r="E59" s="267"/>
      <c r="F59" s="227"/>
      <c r="G59" s="103">
        <f t="shared" si="0"/>
        <v>0</v>
      </c>
      <c r="I59" s="267"/>
      <c r="J59" s="228"/>
      <c r="K59" s="103">
        <f t="shared" si="1"/>
        <v>0</v>
      </c>
    </row>
    <row r="60" spans="1:11">
      <c r="A60" s="35"/>
      <c r="B60" s="35"/>
      <c r="C60" s="35"/>
      <c r="D60" s="35"/>
      <c r="E60" s="267"/>
      <c r="F60" s="227"/>
      <c r="G60" s="102">
        <f t="shared" si="0"/>
        <v>0</v>
      </c>
      <c r="I60" s="267"/>
      <c r="J60" s="227"/>
      <c r="K60" s="102">
        <f t="shared" si="1"/>
        <v>0</v>
      </c>
    </row>
    <row r="61" spans="1:11">
      <c r="A61" s="35"/>
      <c r="B61" s="35"/>
      <c r="C61" s="35"/>
      <c r="D61" s="35"/>
      <c r="E61" s="267"/>
      <c r="F61" s="227"/>
      <c r="G61" s="103">
        <f t="shared" si="0"/>
        <v>0</v>
      </c>
      <c r="I61" s="267"/>
      <c r="J61" s="228"/>
      <c r="K61" s="103">
        <f t="shared" si="1"/>
        <v>0</v>
      </c>
    </row>
    <row r="62" spans="1:11">
      <c r="A62" s="35"/>
      <c r="B62" s="35"/>
      <c r="C62" s="35"/>
      <c r="D62" s="35"/>
      <c r="E62" s="267"/>
      <c r="F62" s="227"/>
      <c r="G62" s="103">
        <f t="shared" si="0"/>
        <v>0</v>
      </c>
      <c r="I62" s="267"/>
      <c r="J62" s="227"/>
      <c r="K62" s="103">
        <f t="shared" si="1"/>
        <v>0</v>
      </c>
    </row>
    <row r="63" spans="1:11">
      <c r="A63" s="35"/>
      <c r="B63" s="35"/>
      <c r="C63" s="35"/>
      <c r="D63" s="35"/>
      <c r="E63" s="267"/>
      <c r="F63" s="227"/>
      <c r="G63" s="103">
        <f t="shared" si="0"/>
        <v>0</v>
      </c>
      <c r="I63" s="267"/>
      <c r="J63" s="227"/>
      <c r="K63" s="103">
        <f t="shared" si="1"/>
        <v>0</v>
      </c>
    </row>
    <row r="64" spans="1:11">
      <c r="A64" s="35"/>
      <c r="B64" s="35"/>
      <c r="C64" s="35"/>
      <c r="D64" s="35"/>
      <c r="E64" s="267"/>
      <c r="F64" s="227"/>
      <c r="G64" s="103">
        <f t="shared" si="0"/>
        <v>0</v>
      </c>
      <c r="I64" s="100"/>
      <c r="J64" s="228"/>
      <c r="K64" s="103">
        <f t="shared" si="1"/>
        <v>0</v>
      </c>
    </row>
    <row r="65" spans="1:11">
      <c r="A65" s="35"/>
      <c r="B65" s="35"/>
      <c r="C65" s="35"/>
      <c r="D65" s="35"/>
      <c r="E65" s="267"/>
      <c r="F65" s="227"/>
      <c r="G65" s="103">
        <f t="shared" si="0"/>
        <v>0</v>
      </c>
      <c r="I65" s="267"/>
      <c r="J65" s="227"/>
      <c r="K65" s="103">
        <f t="shared" si="1"/>
        <v>0</v>
      </c>
    </row>
    <row r="66" spans="1:11">
      <c r="A66" s="35"/>
      <c r="B66" s="35"/>
      <c r="C66" s="35"/>
      <c r="D66" s="35"/>
      <c r="E66" s="267"/>
      <c r="F66" s="227"/>
      <c r="G66" s="103">
        <f t="shared" si="0"/>
        <v>0</v>
      </c>
      <c r="I66" s="100"/>
      <c r="J66" s="227"/>
      <c r="K66" s="103">
        <f t="shared" si="1"/>
        <v>0</v>
      </c>
    </row>
    <row r="67" spans="1:11">
      <c r="A67" s="35"/>
      <c r="B67" s="35"/>
      <c r="C67" s="35"/>
      <c r="D67" s="35"/>
      <c r="E67" s="267"/>
      <c r="F67" s="227"/>
      <c r="G67" s="102">
        <f t="shared" si="0"/>
        <v>0</v>
      </c>
      <c r="I67" s="100"/>
      <c r="J67" s="227"/>
      <c r="K67" s="102">
        <f t="shared" si="1"/>
        <v>0</v>
      </c>
    </row>
    <row r="68" spans="1:11">
      <c r="A68" s="35"/>
      <c r="B68" s="35"/>
      <c r="C68" s="35"/>
      <c r="D68" s="35"/>
      <c r="E68" s="267"/>
      <c r="F68" s="227"/>
      <c r="G68" s="103">
        <f t="shared" si="0"/>
        <v>0</v>
      </c>
      <c r="I68" s="100"/>
      <c r="J68" s="227"/>
      <c r="K68" s="103">
        <f t="shared" si="1"/>
        <v>0</v>
      </c>
    </row>
    <row r="69" spans="1:11">
      <c r="A69" s="35"/>
      <c r="B69" s="35"/>
      <c r="C69" s="35"/>
      <c r="D69" s="35"/>
      <c r="E69" s="267"/>
      <c r="F69" s="227"/>
      <c r="G69" s="103">
        <f t="shared" si="0"/>
        <v>0</v>
      </c>
      <c r="I69" s="100"/>
      <c r="J69" s="227"/>
      <c r="K69" s="103">
        <f t="shared" si="1"/>
        <v>0</v>
      </c>
    </row>
    <row r="70" spans="1:11">
      <c r="A70" s="35"/>
      <c r="B70" s="35"/>
      <c r="C70" s="35"/>
      <c r="D70" s="35"/>
      <c r="E70" s="267"/>
      <c r="F70" s="227"/>
      <c r="G70" s="103">
        <f t="shared" si="0"/>
        <v>0</v>
      </c>
      <c r="I70" s="100"/>
      <c r="J70" s="227"/>
      <c r="K70" s="103">
        <f t="shared" si="1"/>
        <v>0</v>
      </c>
    </row>
    <row r="71" spans="1:11">
      <c r="A71" s="35"/>
      <c r="B71" s="35"/>
      <c r="C71" s="35"/>
      <c r="D71" s="35"/>
      <c r="E71" s="267"/>
      <c r="F71" s="227"/>
      <c r="G71" s="103">
        <f t="shared" si="0"/>
        <v>0</v>
      </c>
      <c r="I71" s="100"/>
      <c r="J71" s="227"/>
      <c r="K71" s="103">
        <f t="shared" si="1"/>
        <v>0</v>
      </c>
    </row>
    <row r="72" spans="1:11">
      <c r="A72" s="35"/>
      <c r="B72" s="35"/>
      <c r="C72" s="35"/>
      <c r="D72" s="35"/>
      <c r="E72" s="267"/>
      <c r="F72" s="227"/>
      <c r="G72" s="103">
        <f t="shared" si="0"/>
        <v>0</v>
      </c>
      <c r="I72" s="100"/>
      <c r="J72" s="227"/>
      <c r="K72" s="103">
        <f t="shared" si="1"/>
        <v>0</v>
      </c>
    </row>
    <row r="73" spans="1:11">
      <c r="A73" s="35"/>
      <c r="B73" s="35"/>
      <c r="C73" s="35"/>
      <c r="D73" s="35"/>
      <c r="E73" s="267"/>
      <c r="F73" s="227"/>
      <c r="G73" s="103">
        <f t="shared" si="0"/>
        <v>0</v>
      </c>
      <c r="I73" s="100"/>
      <c r="J73" s="227"/>
      <c r="K73" s="103">
        <f t="shared" si="1"/>
        <v>0</v>
      </c>
    </row>
    <row r="74" spans="1:11">
      <c r="A74" s="35"/>
      <c r="B74" s="35"/>
      <c r="C74" s="35"/>
      <c r="D74" s="35"/>
      <c r="E74" s="99"/>
      <c r="F74" s="105"/>
      <c r="G74" s="102">
        <f t="shared" si="0"/>
        <v>0</v>
      </c>
      <c r="I74" s="267"/>
      <c r="J74" s="227"/>
      <c r="K74" s="102">
        <f t="shared" si="1"/>
        <v>0</v>
      </c>
    </row>
    <row r="75" spans="1:11">
      <c r="A75" s="35"/>
      <c r="B75" s="35"/>
      <c r="C75" s="35"/>
      <c r="D75" s="35"/>
      <c r="E75" s="100"/>
      <c r="F75" s="106"/>
      <c r="G75" s="103">
        <f t="shared" si="0"/>
        <v>0</v>
      </c>
      <c r="I75" s="100"/>
      <c r="J75" s="106"/>
      <c r="K75" s="103">
        <f t="shared" si="1"/>
        <v>0</v>
      </c>
    </row>
    <row r="76" spans="1:11">
      <c r="A76" s="35"/>
      <c r="B76" s="35"/>
      <c r="C76" s="35"/>
      <c r="D76" s="35"/>
      <c r="E76" s="100"/>
      <c r="F76" s="106"/>
      <c r="G76" s="103">
        <f t="shared" ref="G76:G139" si="2">IF(E76*F76=0,0,E76*F76)</f>
        <v>0</v>
      </c>
      <c r="I76" s="100"/>
      <c r="J76" s="106"/>
      <c r="K76" s="103">
        <f t="shared" ref="K76:K139" si="3">IF(I76*J76=0,0,I76*J76)</f>
        <v>0</v>
      </c>
    </row>
    <row r="77" spans="1:11">
      <c r="A77" s="35"/>
      <c r="B77" s="35"/>
      <c r="C77" s="35"/>
      <c r="D77" s="35"/>
      <c r="E77" s="100"/>
      <c r="F77" s="106"/>
      <c r="G77" s="103">
        <f t="shared" si="2"/>
        <v>0</v>
      </c>
      <c r="I77" s="100"/>
      <c r="J77" s="106"/>
      <c r="K77" s="103">
        <f t="shared" si="3"/>
        <v>0</v>
      </c>
    </row>
    <row r="78" spans="1:11">
      <c r="A78" s="35"/>
      <c r="B78" s="35"/>
      <c r="C78" s="35"/>
      <c r="D78" s="35"/>
      <c r="E78" s="100"/>
      <c r="F78" s="106"/>
      <c r="G78" s="103">
        <f t="shared" si="2"/>
        <v>0</v>
      </c>
      <c r="I78" s="100"/>
      <c r="J78" s="106"/>
      <c r="K78" s="103">
        <f t="shared" si="3"/>
        <v>0</v>
      </c>
    </row>
    <row r="79" spans="1:11">
      <c r="A79" s="35"/>
      <c r="B79" s="35"/>
      <c r="C79" s="35"/>
      <c r="D79" s="35"/>
      <c r="E79" s="100"/>
      <c r="F79" s="106"/>
      <c r="G79" s="103">
        <f t="shared" si="2"/>
        <v>0</v>
      </c>
      <c r="I79" s="100"/>
      <c r="J79" s="106"/>
      <c r="K79" s="103">
        <f t="shared" si="3"/>
        <v>0</v>
      </c>
    </row>
    <row r="80" spans="1:11">
      <c r="A80" s="35"/>
      <c r="B80" s="35"/>
      <c r="C80" s="35"/>
      <c r="D80" s="35"/>
      <c r="E80" s="100"/>
      <c r="F80" s="106"/>
      <c r="G80" s="103">
        <f t="shared" si="2"/>
        <v>0</v>
      </c>
      <c r="I80" s="100"/>
      <c r="J80" s="106"/>
      <c r="K80" s="103">
        <f t="shared" si="3"/>
        <v>0</v>
      </c>
    </row>
    <row r="81" spans="1:11">
      <c r="A81" s="35"/>
      <c r="B81" s="35"/>
      <c r="C81" s="35"/>
      <c r="D81" s="35"/>
      <c r="E81" s="99"/>
      <c r="F81" s="105"/>
      <c r="G81" s="102">
        <f t="shared" si="2"/>
        <v>0</v>
      </c>
      <c r="I81" s="99"/>
      <c r="J81" s="105"/>
      <c r="K81" s="102">
        <f t="shared" si="3"/>
        <v>0</v>
      </c>
    </row>
    <row r="82" spans="1:11">
      <c r="A82" s="35"/>
      <c r="B82" s="35"/>
      <c r="C82" s="35"/>
      <c r="D82" s="35"/>
      <c r="E82" s="100"/>
      <c r="F82" s="106"/>
      <c r="G82" s="103">
        <f t="shared" si="2"/>
        <v>0</v>
      </c>
      <c r="I82" s="100"/>
      <c r="J82" s="106"/>
      <c r="K82" s="103">
        <f t="shared" si="3"/>
        <v>0</v>
      </c>
    </row>
    <row r="83" spans="1:11">
      <c r="A83" s="35"/>
      <c r="B83" s="35"/>
      <c r="C83" s="35"/>
      <c r="D83" s="35"/>
      <c r="E83" s="100"/>
      <c r="F83" s="106"/>
      <c r="G83" s="103">
        <f t="shared" si="2"/>
        <v>0</v>
      </c>
      <c r="I83" s="100"/>
      <c r="J83" s="106"/>
      <c r="K83" s="103">
        <f t="shared" si="3"/>
        <v>0</v>
      </c>
    </row>
    <row r="84" spans="1:11">
      <c r="A84" s="35"/>
      <c r="B84" s="35"/>
      <c r="C84" s="35"/>
      <c r="D84" s="35"/>
      <c r="E84" s="100"/>
      <c r="F84" s="106"/>
      <c r="G84" s="103">
        <f t="shared" si="2"/>
        <v>0</v>
      </c>
      <c r="I84" s="100"/>
      <c r="J84" s="106"/>
      <c r="K84" s="103">
        <f t="shared" si="3"/>
        <v>0</v>
      </c>
    </row>
    <row r="85" spans="1:11">
      <c r="A85" s="35"/>
      <c r="B85" s="35"/>
      <c r="C85" s="35"/>
      <c r="D85" s="35"/>
      <c r="E85" s="100"/>
      <c r="F85" s="106"/>
      <c r="G85" s="103">
        <f t="shared" si="2"/>
        <v>0</v>
      </c>
      <c r="I85" s="100"/>
      <c r="J85" s="106"/>
      <c r="K85" s="103">
        <f t="shared" si="3"/>
        <v>0</v>
      </c>
    </row>
    <row r="86" spans="1:11">
      <c r="A86" s="35"/>
      <c r="B86" s="35"/>
      <c r="C86" s="35"/>
      <c r="D86" s="35"/>
      <c r="E86" s="100"/>
      <c r="F86" s="106"/>
      <c r="G86" s="103">
        <f t="shared" si="2"/>
        <v>0</v>
      </c>
      <c r="I86" s="100"/>
      <c r="J86" s="106"/>
      <c r="K86" s="103">
        <f t="shared" si="3"/>
        <v>0</v>
      </c>
    </row>
    <row r="87" spans="1:11">
      <c r="A87" s="35"/>
      <c r="B87" s="35"/>
      <c r="C87" s="35"/>
      <c r="D87" s="35"/>
      <c r="E87" s="100"/>
      <c r="F87" s="106"/>
      <c r="G87" s="103">
        <f t="shared" si="2"/>
        <v>0</v>
      </c>
      <c r="I87" s="100"/>
      <c r="J87" s="106"/>
      <c r="K87" s="103">
        <f t="shared" si="3"/>
        <v>0</v>
      </c>
    </row>
    <row r="88" spans="1:11">
      <c r="A88" s="35"/>
      <c r="B88" s="35"/>
      <c r="C88" s="35"/>
      <c r="D88" s="35"/>
      <c r="E88" s="99"/>
      <c r="F88" s="105"/>
      <c r="G88" s="103">
        <f t="shared" si="2"/>
        <v>0</v>
      </c>
      <c r="I88" s="100"/>
      <c r="J88" s="106"/>
      <c r="K88" s="103">
        <f t="shared" si="3"/>
        <v>0</v>
      </c>
    </row>
    <row r="89" spans="1:11">
      <c r="A89" s="35"/>
      <c r="B89" s="35"/>
      <c r="C89" s="35"/>
      <c r="D89" s="35"/>
      <c r="E89" s="100"/>
      <c r="F89" s="106"/>
      <c r="G89" s="103">
        <f t="shared" si="2"/>
        <v>0</v>
      </c>
      <c r="I89" s="100"/>
      <c r="J89" s="106"/>
      <c r="K89" s="103">
        <f t="shared" si="3"/>
        <v>0</v>
      </c>
    </row>
    <row r="90" spans="1:11">
      <c r="A90" s="35"/>
      <c r="B90" s="35"/>
      <c r="C90" s="35"/>
      <c r="D90" s="35"/>
      <c r="E90" s="100"/>
      <c r="F90" s="106"/>
      <c r="G90" s="103">
        <f t="shared" si="2"/>
        <v>0</v>
      </c>
      <c r="I90" s="100"/>
      <c r="J90" s="106"/>
      <c r="K90" s="103">
        <f t="shared" si="3"/>
        <v>0</v>
      </c>
    </row>
    <row r="91" spans="1:11">
      <c r="A91" s="35"/>
      <c r="B91" s="35"/>
      <c r="C91" s="35"/>
      <c r="D91" s="35"/>
      <c r="E91" s="100"/>
      <c r="F91" s="106"/>
      <c r="G91" s="103">
        <f t="shared" si="2"/>
        <v>0</v>
      </c>
      <c r="I91" s="100"/>
      <c r="J91" s="106"/>
      <c r="K91" s="103">
        <f t="shared" si="3"/>
        <v>0</v>
      </c>
    </row>
    <row r="92" spans="1:11">
      <c r="A92" s="35"/>
      <c r="B92" s="35"/>
      <c r="C92" s="35"/>
      <c r="D92" s="35"/>
      <c r="E92" s="100"/>
      <c r="F92" s="106"/>
      <c r="G92" s="103">
        <f t="shared" si="2"/>
        <v>0</v>
      </c>
      <c r="I92" s="100"/>
      <c r="J92" s="106"/>
      <c r="K92" s="103">
        <f t="shared" si="3"/>
        <v>0</v>
      </c>
    </row>
    <row r="93" spans="1:11">
      <c r="A93" s="35"/>
      <c r="B93" s="35"/>
      <c r="C93" s="35"/>
      <c r="D93" s="35"/>
      <c r="E93" s="100"/>
      <c r="F93" s="106"/>
      <c r="G93" s="103">
        <f t="shared" si="2"/>
        <v>0</v>
      </c>
      <c r="I93" s="100"/>
      <c r="J93" s="106"/>
      <c r="K93" s="103">
        <f t="shared" si="3"/>
        <v>0</v>
      </c>
    </row>
    <row r="94" spans="1:11">
      <c r="A94" s="35"/>
      <c r="B94" s="35"/>
      <c r="C94" s="35"/>
      <c r="D94" s="35"/>
      <c r="E94" s="100"/>
      <c r="F94" s="106"/>
      <c r="G94" s="103">
        <f t="shared" si="2"/>
        <v>0</v>
      </c>
      <c r="I94" s="100"/>
      <c r="J94" s="106"/>
      <c r="K94" s="103">
        <f t="shared" si="3"/>
        <v>0</v>
      </c>
    </row>
    <row r="95" spans="1:11">
      <c r="A95" s="35"/>
      <c r="B95" s="35"/>
      <c r="C95" s="35"/>
      <c r="D95" s="35"/>
      <c r="E95" s="99"/>
      <c r="F95" s="105"/>
      <c r="G95" s="103">
        <f t="shared" si="2"/>
        <v>0</v>
      </c>
      <c r="I95" s="100"/>
      <c r="J95" s="106"/>
      <c r="K95" s="103">
        <f t="shared" si="3"/>
        <v>0</v>
      </c>
    </row>
    <row r="96" spans="1:11">
      <c r="A96" s="35"/>
      <c r="B96" s="35"/>
      <c r="C96" s="35"/>
      <c r="D96" s="35"/>
      <c r="E96" s="100"/>
      <c r="F96" s="106"/>
      <c r="G96" s="103">
        <f t="shared" si="2"/>
        <v>0</v>
      </c>
      <c r="I96" s="100"/>
      <c r="J96" s="106"/>
      <c r="K96" s="103">
        <f t="shared" si="3"/>
        <v>0</v>
      </c>
    </row>
    <row r="97" spans="1:11">
      <c r="A97" s="35"/>
      <c r="B97" s="35"/>
      <c r="C97" s="35"/>
      <c r="D97" s="35"/>
      <c r="E97" s="100"/>
      <c r="F97" s="106"/>
      <c r="G97" s="103">
        <f t="shared" si="2"/>
        <v>0</v>
      </c>
      <c r="I97" s="100"/>
      <c r="J97" s="106"/>
      <c r="K97" s="103">
        <f t="shared" si="3"/>
        <v>0</v>
      </c>
    </row>
    <row r="98" spans="1:11">
      <c r="A98" s="35"/>
      <c r="B98" s="35"/>
      <c r="C98" s="35"/>
      <c r="D98" s="35"/>
      <c r="E98" s="100"/>
      <c r="F98" s="106"/>
      <c r="G98" s="103">
        <f t="shared" si="2"/>
        <v>0</v>
      </c>
      <c r="I98" s="100"/>
      <c r="J98" s="106"/>
      <c r="K98" s="103">
        <f t="shared" si="3"/>
        <v>0</v>
      </c>
    </row>
    <row r="99" spans="1:11">
      <c r="A99" s="35"/>
      <c r="B99" s="35"/>
      <c r="C99" s="35"/>
      <c r="D99" s="35"/>
      <c r="E99" s="100"/>
      <c r="F99" s="106"/>
      <c r="G99" s="103">
        <f t="shared" si="2"/>
        <v>0</v>
      </c>
      <c r="I99" s="100"/>
      <c r="J99" s="106"/>
      <c r="K99" s="103">
        <f t="shared" si="3"/>
        <v>0</v>
      </c>
    </row>
    <row r="100" spans="1:11">
      <c r="A100" s="35"/>
      <c r="B100" s="35"/>
      <c r="C100" s="35"/>
      <c r="D100" s="35"/>
      <c r="E100" s="100"/>
      <c r="F100" s="106"/>
      <c r="G100" s="103">
        <f t="shared" si="2"/>
        <v>0</v>
      </c>
      <c r="I100" s="100"/>
      <c r="J100" s="106"/>
      <c r="K100" s="103">
        <f t="shared" si="3"/>
        <v>0</v>
      </c>
    </row>
    <row r="101" spans="1:11">
      <c r="A101" s="35"/>
      <c r="B101" s="35"/>
      <c r="C101" s="35"/>
      <c r="D101" s="35"/>
      <c r="E101" s="100"/>
      <c r="F101" s="106"/>
      <c r="G101" s="103">
        <f t="shared" si="2"/>
        <v>0</v>
      </c>
      <c r="I101" s="100"/>
      <c r="J101" s="106"/>
      <c r="K101" s="103">
        <f t="shared" si="3"/>
        <v>0</v>
      </c>
    </row>
    <row r="102" spans="1:11">
      <c r="A102" s="35"/>
      <c r="B102" s="35"/>
      <c r="C102" s="35"/>
      <c r="D102" s="35"/>
      <c r="E102" s="99"/>
      <c r="F102" s="105"/>
      <c r="G102" s="103">
        <f t="shared" si="2"/>
        <v>0</v>
      </c>
      <c r="I102" s="100"/>
      <c r="J102" s="106"/>
      <c r="K102" s="103">
        <f t="shared" si="3"/>
        <v>0</v>
      </c>
    </row>
    <row r="103" spans="1:11">
      <c r="A103" s="35"/>
      <c r="B103" s="35"/>
      <c r="C103" s="35"/>
      <c r="D103" s="35"/>
      <c r="E103" s="100"/>
      <c r="F103" s="106"/>
      <c r="G103" s="103">
        <f t="shared" si="2"/>
        <v>0</v>
      </c>
      <c r="I103" s="100"/>
      <c r="J103" s="106"/>
      <c r="K103" s="103">
        <f t="shared" si="3"/>
        <v>0</v>
      </c>
    </row>
    <row r="104" spans="1:11">
      <c r="A104" s="35"/>
      <c r="B104" s="35"/>
      <c r="C104" s="35"/>
      <c r="D104" s="35"/>
      <c r="E104" s="100"/>
      <c r="F104" s="106"/>
      <c r="G104" s="103">
        <f t="shared" si="2"/>
        <v>0</v>
      </c>
      <c r="I104" s="100"/>
      <c r="J104" s="106"/>
      <c r="K104" s="103">
        <f t="shared" si="3"/>
        <v>0</v>
      </c>
    </row>
    <row r="105" spans="1:11">
      <c r="A105" s="35"/>
      <c r="B105" s="35"/>
      <c r="C105" s="35"/>
      <c r="D105" s="35"/>
      <c r="E105" s="100"/>
      <c r="F105" s="106"/>
      <c r="G105" s="103">
        <f t="shared" si="2"/>
        <v>0</v>
      </c>
      <c r="I105" s="100"/>
      <c r="J105" s="106"/>
      <c r="K105" s="103">
        <f t="shared" si="3"/>
        <v>0</v>
      </c>
    </row>
    <row r="106" spans="1:11">
      <c r="A106" s="35"/>
      <c r="B106" s="35"/>
      <c r="C106" s="35"/>
      <c r="D106" s="35"/>
      <c r="E106" s="100"/>
      <c r="F106" s="106"/>
      <c r="G106" s="103">
        <f t="shared" si="2"/>
        <v>0</v>
      </c>
      <c r="I106" s="100"/>
      <c r="J106" s="106"/>
      <c r="K106" s="103">
        <f t="shared" si="3"/>
        <v>0</v>
      </c>
    </row>
    <row r="107" spans="1:11">
      <c r="A107" s="35"/>
      <c r="B107" s="35"/>
      <c r="C107" s="35"/>
      <c r="D107" s="35"/>
      <c r="E107" s="100"/>
      <c r="F107" s="106"/>
      <c r="G107" s="103">
        <f t="shared" si="2"/>
        <v>0</v>
      </c>
      <c r="I107" s="100"/>
      <c r="J107" s="106"/>
      <c r="K107" s="103">
        <f t="shared" si="3"/>
        <v>0</v>
      </c>
    </row>
    <row r="108" spans="1:11">
      <c r="A108" s="35"/>
      <c r="B108" s="35"/>
      <c r="C108" s="35"/>
      <c r="D108" s="35"/>
      <c r="E108" s="100"/>
      <c r="F108" s="106"/>
      <c r="G108" s="103">
        <f t="shared" si="2"/>
        <v>0</v>
      </c>
      <c r="I108" s="100"/>
      <c r="J108" s="106"/>
      <c r="K108" s="103">
        <f t="shared" si="3"/>
        <v>0</v>
      </c>
    </row>
    <row r="109" spans="1:11">
      <c r="A109" s="35"/>
      <c r="B109" s="35"/>
      <c r="C109" s="35"/>
      <c r="D109" s="35"/>
      <c r="E109" s="99"/>
      <c r="F109" s="105"/>
      <c r="G109" s="103">
        <f t="shared" si="2"/>
        <v>0</v>
      </c>
      <c r="I109" s="100"/>
      <c r="J109" s="106"/>
      <c r="K109" s="103">
        <f t="shared" si="3"/>
        <v>0</v>
      </c>
    </row>
    <row r="110" spans="1:11">
      <c r="A110" s="35"/>
      <c r="B110" s="35"/>
      <c r="C110" s="35"/>
      <c r="D110" s="35"/>
      <c r="E110" s="100"/>
      <c r="F110" s="106"/>
      <c r="G110" s="103">
        <f t="shared" si="2"/>
        <v>0</v>
      </c>
      <c r="I110" s="100"/>
      <c r="J110" s="106"/>
      <c r="K110" s="103">
        <f t="shared" si="3"/>
        <v>0</v>
      </c>
    </row>
    <row r="111" spans="1:11">
      <c r="A111" s="35"/>
      <c r="B111" s="35"/>
      <c r="C111" s="35"/>
      <c r="D111" s="35"/>
      <c r="E111" s="100"/>
      <c r="F111" s="106"/>
      <c r="G111" s="103">
        <f t="shared" si="2"/>
        <v>0</v>
      </c>
      <c r="I111" s="100"/>
      <c r="J111" s="106"/>
      <c r="K111" s="103">
        <f t="shared" si="3"/>
        <v>0</v>
      </c>
    </row>
    <row r="112" spans="1:11">
      <c r="A112" s="35"/>
      <c r="B112" s="35"/>
      <c r="C112" s="35"/>
      <c r="D112" s="35"/>
      <c r="E112" s="100"/>
      <c r="F112" s="106"/>
      <c r="G112" s="103">
        <f t="shared" si="2"/>
        <v>0</v>
      </c>
      <c r="I112" s="100"/>
      <c r="J112" s="106"/>
      <c r="K112" s="103">
        <f t="shared" si="3"/>
        <v>0</v>
      </c>
    </row>
    <row r="113" spans="1:11">
      <c r="A113" s="35"/>
      <c r="B113" s="35"/>
      <c r="C113" s="35"/>
      <c r="D113" s="35"/>
      <c r="E113" s="100"/>
      <c r="F113" s="106"/>
      <c r="G113" s="103">
        <f t="shared" si="2"/>
        <v>0</v>
      </c>
      <c r="I113" s="100"/>
      <c r="J113" s="106"/>
      <c r="K113" s="103">
        <f t="shared" si="3"/>
        <v>0</v>
      </c>
    </row>
    <row r="114" spans="1:11">
      <c r="A114" s="35"/>
      <c r="B114" s="35"/>
      <c r="C114" s="35"/>
      <c r="D114" s="35"/>
      <c r="E114" s="100"/>
      <c r="F114" s="106"/>
      <c r="G114" s="103">
        <f t="shared" si="2"/>
        <v>0</v>
      </c>
      <c r="I114" s="100"/>
      <c r="J114" s="106"/>
      <c r="K114" s="103">
        <f t="shared" si="3"/>
        <v>0</v>
      </c>
    </row>
    <row r="115" spans="1:11">
      <c r="A115" s="35"/>
      <c r="B115" s="35"/>
      <c r="C115" s="35"/>
      <c r="D115" s="35"/>
      <c r="E115" s="100"/>
      <c r="F115" s="106"/>
      <c r="G115" s="103">
        <f t="shared" si="2"/>
        <v>0</v>
      </c>
      <c r="I115" s="100"/>
      <c r="J115" s="106"/>
      <c r="K115" s="103">
        <f t="shared" si="3"/>
        <v>0</v>
      </c>
    </row>
    <row r="116" spans="1:11">
      <c r="A116" s="35"/>
      <c r="B116" s="35"/>
      <c r="C116" s="35"/>
      <c r="D116" s="35"/>
      <c r="E116" s="99"/>
      <c r="F116" s="105"/>
      <c r="G116" s="103">
        <f t="shared" si="2"/>
        <v>0</v>
      </c>
      <c r="I116" s="100"/>
      <c r="J116" s="106"/>
      <c r="K116" s="103">
        <f t="shared" si="3"/>
        <v>0</v>
      </c>
    </row>
    <row r="117" spans="1:11">
      <c r="A117" s="35"/>
      <c r="B117" s="35"/>
      <c r="C117" s="35"/>
      <c r="D117" s="35"/>
      <c r="E117" s="100"/>
      <c r="F117" s="106"/>
      <c r="G117" s="103">
        <f t="shared" si="2"/>
        <v>0</v>
      </c>
      <c r="I117" s="100"/>
      <c r="J117" s="106"/>
      <c r="K117" s="103">
        <f t="shared" si="3"/>
        <v>0</v>
      </c>
    </row>
    <row r="118" spans="1:11">
      <c r="A118" s="35"/>
      <c r="B118" s="35"/>
      <c r="C118" s="35"/>
      <c r="D118" s="35"/>
      <c r="E118" s="100"/>
      <c r="F118" s="106"/>
      <c r="G118" s="103">
        <f t="shared" si="2"/>
        <v>0</v>
      </c>
      <c r="I118" s="100"/>
      <c r="J118" s="106"/>
      <c r="K118" s="103">
        <f t="shared" si="3"/>
        <v>0</v>
      </c>
    </row>
    <row r="119" spans="1:11">
      <c r="A119" s="35"/>
      <c r="B119" s="35"/>
      <c r="C119" s="35"/>
      <c r="D119" s="35"/>
      <c r="E119" s="100"/>
      <c r="F119" s="106"/>
      <c r="G119" s="103">
        <f t="shared" si="2"/>
        <v>0</v>
      </c>
      <c r="I119" s="100"/>
      <c r="J119" s="106"/>
      <c r="K119" s="103">
        <f t="shared" si="3"/>
        <v>0</v>
      </c>
    </row>
    <row r="120" spans="1:11">
      <c r="A120" s="35"/>
      <c r="B120" s="35"/>
      <c r="C120" s="35"/>
      <c r="D120" s="35"/>
      <c r="E120" s="100"/>
      <c r="F120" s="106"/>
      <c r="G120" s="103">
        <f t="shared" si="2"/>
        <v>0</v>
      </c>
      <c r="I120" s="100"/>
      <c r="J120" s="106"/>
      <c r="K120" s="103">
        <f t="shared" si="3"/>
        <v>0</v>
      </c>
    </row>
    <row r="121" spans="1:11">
      <c r="A121" s="35"/>
      <c r="B121" s="35"/>
      <c r="C121" s="35"/>
      <c r="D121" s="35"/>
      <c r="E121" s="100"/>
      <c r="F121" s="106"/>
      <c r="G121" s="103">
        <f t="shared" si="2"/>
        <v>0</v>
      </c>
      <c r="I121" s="100"/>
      <c r="J121" s="106"/>
      <c r="K121" s="103">
        <f t="shared" si="3"/>
        <v>0</v>
      </c>
    </row>
    <row r="122" spans="1:11">
      <c r="A122" s="35"/>
      <c r="B122" s="35"/>
      <c r="C122" s="35"/>
      <c r="D122" s="35"/>
      <c r="E122" s="100"/>
      <c r="F122" s="106"/>
      <c r="G122" s="103">
        <f t="shared" si="2"/>
        <v>0</v>
      </c>
      <c r="I122" s="100"/>
      <c r="J122" s="106"/>
      <c r="K122" s="103">
        <f t="shared" si="3"/>
        <v>0</v>
      </c>
    </row>
    <row r="123" spans="1:11">
      <c r="A123" s="35"/>
      <c r="B123" s="35"/>
      <c r="C123" s="35"/>
      <c r="D123" s="35"/>
      <c r="E123" s="99"/>
      <c r="F123" s="105"/>
      <c r="G123" s="103">
        <f t="shared" si="2"/>
        <v>0</v>
      </c>
      <c r="I123" s="100"/>
      <c r="J123" s="106"/>
      <c r="K123" s="103">
        <f t="shared" si="3"/>
        <v>0</v>
      </c>
    </row>
    <row r="124" spans="1:11">
      <c r="A124" s="35"/>
      <c r="B124" s="35"/>
      <c r="C124" s="35"/>
      <c r="D124" s="35"/>
      <c r="E124" s="100"/>
      <c r="F124" s="106"/>
      <c r="G124" s="103">
        <f t="shared" si="2"/>
        <v>0</v>
      </c>
      <c r="I124" s="100"/>
      <c r="J124" s="106"/>
      <c r="K124" s="103">
        <f t="shared" si="3"/>
        <v>0</v>
      </c>
    </row>
    <row r="125" spans="1:11">
      <c r="A125" s="35"/>
      <c r="B125" s="35"/>
      <c r="C125" s="35"/>
      <c r="D125" s="35"/>
      <c r="E125" s="100"/>
      <c r="F125" s="106"/>
      <c r="G125" s="103">
        <f t="shared" si="2"/>
        <v>0</v>
      </c>
      <c r="I125" s="100"/>
      <c r="J125" s="106"/>
      <c r="K125" s="103">
        <f t="shared" si="3"/>
        <v>0</v>
      </c>
    </row>
    <row r="126" spans="1:11">
      <c r="A126" s="35"/>
      <c r="B126" s="35"/>
      <c r="C126" s="35"/>
      <c r="D126" s="35"/>
      <c r="E126" s="100"/>
      <c r="F126" s="106"/>
      <c r="G126" s="103">
        <f t="shared" si="2"/>
        <v>0</v>
      </c>
      <c r="I126" s="100"/>
      <c r="J126" s="106"/>
      <c r="K126" s="103">
        <f t="shared" si="3"/>
        <v>0</v>
      </c>
    </row>
    <row r="127" spans="1:11">
      <c r="A127" s="35"/>
      <c r="B127" s="35"/>
      <c r="C127" s="35"/>
      <c r="D127" s="35"/>
      <c r="E127" s="100"/>
      <c r="F127" s="106"/>
      <c r="G127" s="103">
        <f t="shared" si="2"/>
        <v>0</v>
      </c>
      <c r="I127" s="100"/>
      <c r="J127" s="106"/>
      <c r="K127" s="103">
        <f t="shared" si="3"/>
        <v>0</v>
      </c>
    </row>
    <row r="128" spans="1:11">
      <c r="A128" s="35"/>
      <c r="B128" s="35"/>
      <c r="C128" s="35"/>
      <c r="D128" s="35"/>
      <c r="E128" s="100"/>
      <c r="F128" s="106"/>
      <c r="G128" s="103">
        <f t="shared" si="2"/>
        <v>0</v>
      </c>
      <c r="I128" s="100"/>
      <c r="J128" s="106"/>
      <c r="K128" s="103">
        <f t="shared" si="3"/>
        <v>0</v>
      </c>
    </row>
    <row r="129" spans="1:11">
      <c r="A129" s="35"/>
      <c r="B129" s="35"/>
      <c r="C129" s="35"/>
      <c r="D129" s="35"/>
      <c r="E129" s="100"/>
      <c r="F129" s="106"/>
      <c r="G129" s="103">
        <f t="shared" si="2"/>
        <v>0</v>
      </c>
      <c r="I129" s="100"/>
      <c r="J129" s="106"/>
      <c r="K129" s="103">
        <f t="shared" si="3"/>
        <v>0</v>
      </c>
    </row>
    <row r="130" spans="1:11">
      <c r="A130" s="35"/>
      <c r="B130" s="35"/>
      <c r="C130" s="35"/>
      <c r="D130" s="35"/>
      <c r="E130" s="99"/>
      <c r="F130" s="105"/>
      <c r="G130" s="103">
        <f t="shared" si="2"/>
        <v>0</v>
      </c>
      <c r="I130" s="100"/>
      <c r="J130" s="106"/>
      <c r="K130" s="103">
        <f t="shared" si="3"/>
        <v>0</v>
      </c>
    </row>
    <row r="131" spans="1:11">
      <c r="A131" s="35"/>
      <c r="B131" s="35"/>
      <c r="C131" s="35"/>
      <c r="D131" s="35"/>
      <c r="E131" s="100"/>
      <c r="F131" s="106"/>
      <c r="G131" s="103">
        <f t="shared" si="2"/>
        <v>0</v>
      </c>
      <c r="I131" s="100"/>
      <c r="J131" s="106"/>
      <c r="K131" s="103">
        <f t="shared" si="3"/>
        <v>0</v>
      </c>
    </row>
    <row r="132" spans="1:11">
      <c r="A132" s="35"/>
      <c r="B132" s="35"/>
      <c r="C132" s="35"/>
      <c r="D132" s="35"/>
      <c r="E132" s="100"/>
      <c r="F132" s="106"/>
      <c r="G132" s="103">
        <f t="shared" si="2"/>
        <v>0</v>
      </c>
      <c r="I132" s="100"/>
      <c r="J132" s="106"/>
      <c r="K132" s="103">
        <f t="shared" si="3"/>
        <v>0</v>
      </c>
    </row>
    <row r="133" spans="1:11">
      <c r="A133" s="35"/>
      <c r="B133" s="35"/>
      <c r="C133" s="35"/>
      <c r="D133" s="35"/>
      <c r="E133" s="100"/>
      <c r="F133" s="106"/>
      <c r="G133" s="103">
        <f t="shared" si="2"/>
        <v>0</v>
      </c>
      <c r="I133" s="100"/>
      <c r="J133" s="106"/>
      <c r="K133" s="103">
        <f t="shared" si="3"/>
        <v>0</v>
      </c>
    </row>
    <row r="134" spans="1:11">
      <c r="A134" s="35"/>
      <c r="B134" s="35"/>
      <c r="C134" s="35"/>
      <c r="D134" s="35"/>
      <c r="E134" s="100"/>
      <c r="F134" s="106"/>
      <c r="G134" s="103">
        <f t="shared" si="2"/>
        <v>0</v>
      </c>
      <c r="I134" s="100"/>
      <c r="J134" s="106"/>
      <c r="K134" s="103">
        <f t="shared" si="3"/>
        <v>0</v>
      </c>
    </row>
    <row r="135" spans="1:11">
      <c r="A135" s="35"/>
      <c r="B135" s="35"/>
      <c r="C135" s="35"/>
      <c r="D135" s="35"/>
      <c r="E135" s="100"/>
      <c r="F135" s="106"/>
      <c r="G135" s="103">
        <f t="shared" si="2"/>
        <v>0</v>
      </c>
      <c r="I135" s="100"/>
      <c r="J135" s="106"/>
      <c r="K135" s="103">
        <f t="shared" si="3"/>
        <v>0</v>
      </c>
    </row>
    <row r="136" spans="1:11">
      <c r="A136" s="35"/>
      <c r="B136" s="35"/>
      <c r="C136" s="35"/>
      <c r="D136" s="35"/>
      <c r="E136" s="100"/>
      <c r="F136" s="106"/>
      <c r="G136" s="103">
        <f t="shared" si="2"/>
        <v>0</v>
      </c>
      <c r="I136" s="100"/>
      <c r="J136" s="106"/>
      <c r="K136" s="103">
        <f t="shared" si="3"/>
        <v>0</v>
      </c>
    </row>
    <row r="137" spans="1:11">
      <c r="A137" s="35"/>
      <c r="B137" s="35"/>
      <c r="C137" s="35"/>
      <c r="D137" s="35"/>
      <c r="E137" s="99"/>
      <c r="F137" s="105"/>
      <c r="G137" s="103">
        <f t="shared" si="2"/>
        <v>0</v>
      </c>
      <c r="I137" s="100"/>
      <c r="J137" s="106"/>
      <c r="K137" s="103">
        <f t="shared" si="3"/>
        <v>0</v>
      </c>
    </row>
    <row r="138" spans="1:11">
      <c r="A138" s="35"/>
      <c r="B138" s="35"/>
      <c r="C138" s="35"/>
      <c r="D138" s="35"/>
      <c r="E138" s="100"/>
      <c r="F138" s="106"/>
      <c r="G138" s="103">
        <f t="shared" si="2"/>
        <v>0</v>
      </c>
      <c r="I138" s="100"/>
      <c r="J138" s="106"/>
      <c r="K138" s="103">
        <f t="shared" si="3"/>
        <v>0</v>
      </c>
    </row>
    <row r="139" spans="1:11">
      <c r="A139" s="35"/>
      <c r="B139" s="35"/>
      <c r="C139" s="35"/>
      <c r="D139" s="35"/>
      <c r="E139" s="100"/>
      <c r="F139" s="106"/>
      <c r="G139" s="103">
        <f t="shared" si="2"/>
        <v>0</v>
      </c>
      <c r="I139" s="100"/>
      <c r="J139" s="106"/>
      <c r="K139" s="103">
        <f t="shared" si="3"/>
        <v>0</v>
      </c>
    </row>
    <row r="140" spans="1:11">
      <c r="A140" s="35"/>
      <c r="B140" s="35"/>
      <c r="C140" s="35"/>
      <c r="D140" s="35"/>
      <c r="E140" s="100"/>
      <c r="F140" s="106"/>
      <c r="G140" s="103">
        <f t="shared" ref="G140:G149" si="4">IF(E140*F140=0,0,E140*F140)</f>
        <v>0</v>
      </c>
      <c r="I140" s="100"/>
      <c r="J140" s="106"/>
      <c r="K140" s="103">
        <f t="shared" ref="K140:K149" si="5">IF(I140*J140=0,0,I140*J140)</f>
        <v>0</v>
      </c>
    </row>
    <row r="141" spans="1:11">
      <c r="A141" s="35"/>
      <c r="B141" s="35"/>
      <c r="C141" s="35"/>
      <c r="D141" s="35"/>
      <c r="E141" s="100"/>
      <c r="F141" s="106"/>
      <c r="G141" s="103">
        <f t="shared" si="4"/>
        <v>0</v>
      </c>
      <c r="I141" s="100"/>
      <c r="J141" s="106"/>
      <c r="K141" s="103">
        <f t="shared" si="5"/>
        <v>0</v>
      </c>
    </row>
    <row r="142" spans="1:11">
      <c r="A142" s="35"/>
      <c r="B142" s="35"/>
      <c r="C142" s="35"/>
      <c r="D142" s="35"/>
      <c r="E142" s="100"/>
      <c r="F142" s="106"/>
      <c r="G142" s="103">
        <f t="shared" si="4"/>
        <v>0</v>
      </c>
      <c r="I142" s="100"/>
      <c r="J142" s="106"/>
      <c r="K142" s="103">
        <f t="shared" si="5"/>
        <v>0</v>
      </c>
    </row>
    <row r="143" spans="1:11">
      <c r="A143" s="35"/>
      <c r="B143" s="35"/>
      <c r="C143" s="35"/>
      <c r="D143" s="35"/>
      <c r="E143" s="100"/>
      <c r="F143" s="106"/>
      <c r="G143" s="103">
        <f t="shared" si="4"/>
        <v>0</v>
      </c>
      <c r="I143" s="100"/>
      <c r="J143" s="106"/>
      <c r="K143" s="103">
        <f t="shared" si="5"/>
        <v>0</v>
      </c>
    </row>
    <row r="144" spans="1:11">
      <c r="A144" s="35"/>
      <c r="B144" s="35"/>
      <c r="C144" s="35"/>
      <c r="D144" s="35"/>
      <c r="E144" s="99"/>
      <c r="F144" s="105"/>
      <c r="G144" s="103">
        <f t="shared" si="4"/>
        <v>0</v>
      </c>
      <c r="I144" s="100"/>
      <c r="J144" s="106"/>
      <c r="K144" s="103">
        <f t="shared" si="5"/>
        <v>0</v>
      </c>
    </row>
    <row r="145" spans="1:11">
      <c r="A145" s="35"/>
      <c r="B145" s="35"/>
      <c r="C145" s="35"/>
      <c r="D145" s="35"/>
      <c r="E145" s="100"/>
      <c r="F145" s="106"/>
      <c r="G145" s="103">
        <f t="shared" si="4"/>
        <v>0</v>
      </c>
      <c r="I145" s="100"/>
      <c r="J145" s="106"/>
      <c r="K145" s="103">
        <f t="shared" si="5"/>
        <v>0</v>
      </c>
    </row>
    <row r="146" spans="1:11">
      <c r="A146" s="35"/>
      <c r="B146" s="35"/>
      <c r="C146" s="35"/>
      <c r="D146" s="35"/>
      <c r="E146" s="100"/>
      <c r="F146" s="106"/>
      <c r="G146" s="103">
        <f t="shared" si="4"/>
        <v>0</v>
      </c>
      <c r="I146" s="100"/>
      <c r="J146" s="106"/>
      <c r="K146" s="103">
        <f t="shared" si="5"/>
        <v>0</v>
      </c>
    </row>
    <row r="147" spans="1:11">
      <c r="A147" s="35"/>
      <c r="B147" s="35"/>
      <c r="C147" s="35"/>
      <c r="D147" s="35"/>
      <c r="E147" s="100"/>
      <c r="F147" s="106"/>
      <c r="G147" s="103">
        <f t="shared" si="4"/>
        <v>0</v>
      </c>
      <c r="I147" s="100"/>
      <c r="J147" s="106"/>
      <c r="K147" s="103">
        <f t="shared" si="5"/>
        <v>0</v>
      </c>
    </row>
    <row r="148" spans="1:11">
      <c r="A148" s="35"/>
      <c r="B148" s="35"/>
      <c r="C148" s="35"/>
      <c r="D148" s="35"/>
      <c r="E148" s="100"/>
      <c r="F148" s="106"/>
      <c r="G148" s="103">
        <f t="shared" si="4"/>
        <v>0</v>
      </c>
      <c r="I148" s="100"/>
      <c r="J148" s="106"/>
      <c r="K148" s="103">
        <f t="shared" si="5"/>
        <v>0</v>
      </c>
    </row>
    <row r="149" spans="1:11">
      <c r="A149" s="35"/>
      <c r="B149" s="35"/>
      <c r="C149" s="35"/>
      <c r="D149" s="35"/>
      <c r="E149" s="100"/>
      <c r="F149" s="106"/>
      <c r="G149" s="103">
        <f t="shared" si="4"/>
        <v>0</v>
      </c>
      <c r="I149" s="100"/>
      <c r="J149" s="106"/>
      <c r="K149" s="103">
        <f t="shared" si="5"/>
        <v>0</v>
      </c>
    </row>
  </sheetData>
  <sheetProtection algorithmName="SHA-512" hashValue="2aEPaZ4/BQTW9G0oXccsgxnfvK/99bAkNrthgCH/5ZnzecIXnWdnSFUGF+6nq7rSWC9Po5P9xQ28+jHxZSxZHg==" saltValue="rFAy0vYB+c0WBc/lNiu5Ig==" spinCount="100000" sheet="1" formatCells="0" sort="0" autoFilter="0" pivotTables="0"/>
  <autoFilter ref="A9:K9" xr:uid="{00000000-0009-0000-0000-00000A000000}"/>
  <mergeCells count="5">
    <mergeCell ref="E4:G4"/>
    <mergeCell ref="I4:K4"/>
    <mergeCell ref="A7:D7"/>
    <mergeCell ref="E7:G7"/>
    <mergeCell ref="I7:K7"/>
  </mergeCells>
  <conditionalFormatting sqref="A11:F149">
    <cfRule type="expression" dxfId="19" priority="6">
      <formula>$A$1=TRUE</formula>
    </cfRule>
  </conditionalFormatting>
  <conditionalFormatting sqref="E11:K149">
    <cfRule type="cellIs" dxfId="18" priority="1" operator="lessThan">
      <formula>0</formula>
    </cfRule>
  </conditionalFormatting>
  <conditionalFormatting sqref="G11:G149">
    <cfRule type="cellIs" dxfId="17" priority="5" operator="equal">
      <formula>0</formula>
    </cfRule>
  </conditionalFormatting>
  <conditionalFormatting sqref="I11:J149">
    <cfRule type="expression" dxfId="16" priority="3">
      <formula>$A$1=TRUE</formula>
    </cfRule>
  </conditionalFormatting>
  <conditionalFormatting sqref="K11:K149">
    <cfRule type="cellIs" dxfId="15"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4D9"/>
  </sheetPr>
  <dimension ref="A1:K149"/>
  <sheetViews>
    <sheetView showGridLines="0" zoomScale="85" zoomScaleNormal="85" workbookViewId="0">
      <pane ySplit="10" topLeftCell="A11" activePane="bottomLeft" state="frozen"/>
      <selection activeCell="A2" sqref="A2"/>
      <selection pane="bottomLeft" activeCell="A11" sqref="A11"/>
    </sheetView>
  </sheetViews>
  <sheetFormatPr defaultColWidth="9.26953125" defaultRowHeight="12.5"/>
  <cols>
    <col min="1" max="1" width="25.7265625" style="1" customWidth="1"/>
    <col min="2" max="2" width="41.7265625" style="1" customWidth="1"/>
    <col min="3" max="3" width="25.7265625" style="1" customWidth="1"/>
    <col min="4" max="4" width="21.7265625" style="1" customWidth="1"/>
    <col min="5" max="6" width="9.26953125" style="1" customWidth="1"/>
    <col min="7" max="7" width="15.7265625" style="1" customWidth="1"/>
    <col min="8" max="8" width="0.7265625" style="1" customWidth="1"/>
    <col min="9" max="10" width="9.26953125" style="1" customWidth="1"/>
    <col min="11" max="11" width="15.7265625" style="1" customWidth="1"/>
    <col min="12" max="12" width="0.7265625" style="1" customWidth="1"/>
    <col min="13" max="16384" width="9.26953125" style="1"/>
  </cols>
  <sheetData>
    <row r="1" spans="1:11">
      <c r="A1" s="3" t="b">
        <f>Voorblad!$B$71</f>
        <v>1</v>
      </c>
    </row>
    <row r="2" spans="1:11" ht="13">
      <c r="B2" s="2" t="str">
        <f>'Samenvattend overzicht'!B3</f>
        <v>Projecttitel</v>
      </c>
      <c r="C2" s="1" t="str">
        <f>'Samenvattend overzicht'!C3</f>
        <v>Titel van het project</v>
      </c>
    </row>
    <row r="3" spans="1:11" ht="13">
      <c r="B3" s="2" t="str">
        <f>'Samenvattend overzicht'!B4</f>
        <v>Aanvrager</v>
      </c>
      <c r="C3" s="1" t="str">
        <f>'Samenvattend overzicht'!C4</f>
        <v>Hogeschool die de aanvraag indient</v>
      </c>
    </row>
    <row r="4" spans="1:11" ht="13">
      <c r="A4" s="44" t="str">
        <f ca="1">MID(CELL("bestandsnaam",$A$1),FIND("]",CELL("bestandsnaam",$A$1))+1,31)</f>
        <v>Projectmanagement</v>
      </c>
      <c r="B4" s="2"/>
      <c r="E4" s="306"/>
      <c r="F4" s="306"/>
      <c r="G4" s="306"/>
      <c r="H4" s="44"/>
      <c r="I4" s="306"/>
      <c r="J4" s="306"/>
      <c r="K4" s="306"/>
    </row>
    <row r="5" spans="1:11" ht="12.75" hidden="1" customHeight="1">
      <c r="C5" s="7"/>
      <c r="D5" s="8"/>
      <c r="F5" s="12" t="s">
        <v>170</v>
      </c>
      <c r="G5" s="16">
        <f>SUM(G11:G9998)</f>
        <v>0</v>
      </c>
      <c r="J5" s="12" t="s">
        <v>170</v>
      </c>
      <c r="K5" s="16">
        <f>SUM(K11:K9998)</f>
        <v>0</v>
      </c>
    </row>
    <row r="6" spans="1:11">
      <c r="B6" s="1" t="str">
        <f>Voorblad!B4</f>
        <v>Begrotingsformat incl. format voor voortgangs- en eindrapportage</v>
      </c>
      <c r="C6" s="7"/>
      <c r="D6" s="8"/>
      <c r="E6" s="9"/>
      <c r="F6" s="7"/>
      <c r="G6" s="7"/>
      <c r="I6" s="9"/>
      <c r="J6" s="7"/>
      <c r="K6" s="7"/>
    </row>
    <row r="7" spans="1:11" s="15" customFormat="1" ht="13">
      <c r="A7" s="310" t="s">
        <v>126</v>
      </c>
      <c r="B7" s="313"/>
      <c r="C7" s="313"/>
      <c r="D7" s="313"/>
      <c r="E7" s="314" t="s">
        <v>76</v>
      </c>
      <c r="F7" s="315"/>
      <c r="G7" s="316"/>
      <c r="I7" s="317" t="s">
        <v>78</v>
      </c>
      <c r="J7" s="318"/>
      <c r="K7" s="319"/>
    </row>
    <row r="8" spans="1:11" s="15" customFormat="1" ht="13">
      <c r="A8" s="22" t="s">
        <v>172</v>
      </c>
      <c r="B8" s="22" t="s">
        <v>173</v>
      </c>
      <c r="C8" s="23" t="s">
        <v>174</v>
      </c>
      <c r="D8" s="24" t="s">
        <v>175</v>
      </c>
      <c r="E8" s="25" t="s">
        <v>176</v>
      </c>
      <c r="F8" s="30" t="s">
        <v>177</v>
      </c>
      <c r="G8" s="30" t="s">
        <v>178</v>
      </c>
      <c r="I8" s="25" t="s">
        <v>179</v>
      </c>
      <c r="J8" s="30" t="s">
        <v>180</v>
      </c>
      <c r="K8" s="30" t="s">
        <v>181</v>
      </c>
    </row>
    <row r="9" spans="1:11" s="15" customFormat="1" ht="13.5" thickBot="1">
      <c r="A9" s="74" t="s">
        <v>182</v>
      </c>
      <c r="B9" s="74" t="s">
        <v>183</v>
      </c>
      <c r="C9" s="75" t="s">
        <v>153</v>
      </c>
      <c r="D9" s="76" t="s">
        <v>184</v>
      </c>
      <c r="E9" s="107" t="s">
        <v>185</v>
      </c>
      <c r="F9" s="75" t="s">
        <v>186</v>
      </c>
      <c r="G9" s="75" t="s">
        <v>9</v>
      </c>
      <c r="H9" s="70"/>
      <c r="I9" s="107" t="s">
        <v>185</v>
      </c>
      <c r="J9" s="75" t="s">
        <v>186</v>
      </c>
      <c r="K9" s="75" t="s">
        <v>9</v>
      </c>
    </row>
    <row r="10" spans="1:11" ht="14" thickTop="1" thickBot="1">
      <c r="A10" s="77" t="s">
        <v>161</v>
      </c>
      <c r="B10" s="77" t="s">
        <v>161</v>
      </c>
      <c r="C10" s="77" t="s">
        <v>161</v>
      </c>
      <c r="D10" s="77" t="s">
        <v>161</v>
      </c>
      <c r="E10" s="77" t="s">
        <v>161</v>
      </c>
      <c r="F10" s="71" t="s">
        <v>161</v>
      </c>
      <c r="G10" s="72">
        <f>SUM(G11:G9998)</f>
        <v>0</v>
      </c>
      <c r="H10" s="73"/>
      <c r="I10" s="77" t="s">
        <v>161</v>
      </c>
      <c r="J10" s="71" t="s">
        <v>161</v>
      </c>
      <c r="K10" s="72">
        <f>SUM(K11:K9998)</f>
        <v>0</v>
      </c>
    </row>
    <row r="11" spans="1:11" s="10" customFormat="1" ht="13.5" thickTop="1">
      <c r="A11" s="34"/>
      <c r="B11" s="34"/>
      <c r="C11" s="34"/>
      <c r="D11" s="34"/>
      <c r="E11" s="99"/>
      <c r="F11" s="105"/>
      <c r="G11" s="102">
        <f>IF(E11*F11=0,0,E11*F11)</f>
        <v>0</v>
      </c>
      <c r="I11" s="99"/>
      <c r="J11" s="105"/>
      <c r="K11" s="102">
        <f>IF(I11*J11=0,0,I11*J11)</f>
        <v>0</v>
      </c>
    </row>
    <row r="12" spans="1:11" ht="13">
      <c r="A12" s="35"/>
      <c r="B12" s="35"/>
      <c r="C12" s="35"/>
      <c r="D12" s="35"/>
      <c r="E12" s="100"/>
      <c r="F12" s="106"/>
      <c r="G12" s="103">
        <f t="shared" ref="G12:G70" si="0">IF(E12*F12=0,0,E12*F12)</f>
        <v>0</v>
      </c>
      <c r="I12" s="100"/>
      <c r="J12" s="106"/>
      <c r="K12" s="103">
        <f t="shared" ref="K12:K70" si="1">IF(I12*J12=0,0,I12*J12)</f>
        <v>0</v>
      </c>
    </row>
    <row r="13" spans="1:11" ht="13">
      <c r="A13" s="35"/>
      <c r="B13" s="35"/>
      <c r="C13" s="35"/>
      <c r="D13" s="35"/>
      <c r="E13" s="100"/>
      <c r="F13" s="106"/>
      <c r="G13" s="103">
        <f t="shared" si="0"/>
        <v>0</v>
      </c>
      <c r="I13" s="100"/>
      <c r="J13" s="106"/>
      <c r="K13" s="103">
        <f t="shared" si="1"/>
        <v>0</v>
      </c>
    </row>
    <row r="14" spans="1:11" ht="13">
      <c r="A14" s="35"/>
      <c r="B14" s="35"/>
      <c r="C14" s="35"/>
      <c r="D14" s="35"/>
      <c r="E14" s="100"/>
      <c r="F14" s="106"/>
      <c r="G14" s="103">
        <f t="shared" si="0"/>
        <v>0</v>
      </c>
      <c r="I14" s="100"/>
      <c r="J14" s="106"/>
      <c r="K14" s="103">
        <f t="shared" si="1"/>
        <v>0</v>
      </c>
    </row>
    <row r="15" spans="1:11" ht="13">
      <c r="A15" s="35"/>
      <c r="B15" s="35"/>
      <c r="C15" s="35"/>
      <c r="D15" s="35"/>
      <c r="E15" s="100"/>
      <c r="F15" s="106"/>
      <c r="G15" s="103">
        <f t="shared" si="0"/>
        <v>0</v>
      </c>
      <c r="I15" s="100"/>
      <c r="J15" s="106"/>
      <c r="K15" s="103">
        <f t="shared" si="1"/>
        <v>0</v>
      </c>
    </row>
    <row r="16" spans="1:11" ht="13">
      <c r="A16" s="35"/>
      <c r="B16" s="35"/>
      <c r="C16" s="35"/>
      <c r="D16" s="35"/>
      <c r="E16" s="100"/>
      <c r="F16" s="106"/>
      <c r="G16" s="103">
        <f t="shared" si="0"/>
        <v>0</v>
      </c>
      <c r="I16" s="100"/>
      <c r="J16" s="106"/>
      <c r="K16" s="103">
        <f t="shared" si="1"/>
        <v>0</v>
      </c>
    </row>
    <row r="17" spans="1:11" ht="13">
      <c r="A17" s="35"/>
      <c r="B17" s="35"/>
      <c r="C17" s="35"/>
      <c r="D17" s="35"/>
      <c r="E17" s="100"/>
      <c r="F17" s="106"/>
      <c r="G17" s="103">
        <f t="shared" si="0"/>
        <v>0</v>
      </c>
      <c r="I17" s="100"/>
      <c r="J17" s="106"/>
      <c r="K17" s="103">
        <f t="shared" si="1"/>
        <v>0</v>
      </c>
    </row>
    <row r="18" spans="1:11" ht="13">
      <c r="A18" s="35"/>
      <c r="B18" s="35"/>
      <c r="C18" s="35"/>
      <c r="D18" s="35"/>
      <c r="E18" s="99"/>
      <c r="F18" s="105"/>
      <c r="G18" s="102">
        <f t="shared" si="0"/>
        <v>0</v>
      </c>
      <c r="I18" s="99"/>
      <c r="J18" s="105"/>
      <c r="K18" s="102">
        <f t="shared" si="1"/>
        <v>0</v>
      </c>
    </row>
    <row r="19" spans="1:11" ht="13">
      <c r="A19" s="35"/>
      <c r="B19" s="35"/>
      <c r="C19" s="35"/>
      <c r="D19" s="35"/>
      <c r="E19" s="100"/>
      <c r="F19" s="106"/>
      <c r="G19" s="103">
        <f t="shared" si="0"/>
        <v>0</v>
      </c>
      <c r="I19" s="100"/>
      <c r="J19" s="106"/>
      <c r="K19" s="103">
        <f t="shared" si="1"/>
        <v>0</v>
      </c>
    </row>
    <row r="20" spans="1:11" ht="13">
      <c r="A20" s="35"/>
      <c r="B20" s="35"/>
      <c r="C20" s="35"/>
      <c r="D20" s="35"/>
      <c r="E20" s="100"/>
      <c r="F20" s="106"/>
      <c r="G20" s="103">
        <f t="shared" si="0"/>
        <v>0</v>
      </c>
      <c r="I20" s="100"/>
      <c r="J20" s="106"/>
      <c r="K20" s="103">
        <f t="shared" si="1"/>
        <v>0</v>
      </c>
    </row>
    <row r="21" spans="1:11" ht="13">
      <c r="A21" s="35"/>
      <c r="B21" s="35"/>
      <c r="C21" s="35"/>
      <c r="D21" s="35"/>
      <c r="E21" s="100"/>
      <c r="F21" s="106"/>
      <c r="G21" s="103">
        <f t="shared" si="0"/>
        <v>0</v>
      </c>
      <c r="I21" s="100"/>
      <c r="J21" s="106"/>
      <c r="K21" s="103">
        <f t="shared" si="1"/>
        <v>0</v>
      </c>
    </row>
    <row r="22" spans="1:11" ht="13">
      <c r="A22" s="35"/>
      <c r="B22" s="35"/>
      <c r="C22" s="35"/>
      <c r="D22" s="35"/>
      <c r="E22" s="100"/>
      <c r="F22" s="106"/>
      <c r="G22" s="103">
        <f t="shared" si="0"/>
        <v>0</v>
      </c>
      <c r="I22" s="100"/>
      <c r="J22" s="106"/>
      <c r="K22" s="103">
        <f t="shared" si="1"/>
        <v>0</v>
      </c>
    </row>
    <row r="23" spans="1:11" ht="13">
      <c r="A23" s="35"/>
      <c r="B23" s="35"/>
      <c r="C23" s="35"/>
      <c r="D23" s="35"/>
      <c r="E23" s="100"/>
      <c r="F23" s="106"/>
      <c r="G23" s="103">
        <f t="shared" si="0"/>
        <v>0</v>
      </c>
      <c r="I23" s="100"/>
      <c r="J23" s="106"/>
      <c r="K23" s="103">
        <f t="shared" si="1"/>
        <v>0</v>
      </c>
    </row>
    <row r="24" spans="1:11" ht="13">
      <c r="A24" s="35"/>
      <c r="B24" s="35"/>
      <c r="C24" s="35"/>
      <c r="D24" s="35"/>
      <c r="E24" s="100"/>
      <c r="F24" s="106"/>
      <c r="G24" s="103">
        <f t="shared" si="0"/>
        <v>0</v>
      </c>
      <c r="I24" s="100"/>
      <c r="J24" s="106"/>
      <c r="K24" s="103">
        <f t="shared" si="1"/>
        <v>0</v>
      </c>
    </row>
    <row r="25" spans="1:11" ht="13">
      <c r="A25" s="35"/>
      <c r="B25" s="35"/>
      <c r="C25" s="35"/>
      <c r="D25" s="35"/>
      <c r="E25" s="99"/>
      <c r="F25" s="105"/>
      <c r="G25" s="102">
        <f t="shared" si="0"/>
        <v>0</v>
      </c>
      <c r="I25" s="99"/>
      <c r="J25" s="105"/>
      <c r="K25" s="102">
        <f t="shared" si="1"/>
        <v>0</v>
      </c>
    </row>
    <row r="26" spans="1:11" ht="13">
      <c r="A26" s="35"/>
      <c r="B26" s="35"/>
      <c r="C26" s="35"/>
      <c r="D26" s="35"/>
      <c r="E26" s="100"/>
      <c r="F26" s="106"/>
      <c r="G26" s="103">
        <f t="shared" si="0"/>
        <v>0</v>
      </c>
      <c r="I26" s="100"/>
      <c r="J26" s="106"/>
      <c r="K26" s="103">
        <f t="shared" si="1"/>
        <v>0</v>
      </c>
    </row>
    <row r="27" spans="1:11" ht="13">
      <c r="A27" s="35"/>
      <c r="B27" s="35"/>
      <c r="C27" s="35"/>
      <c r="D27" s="35"/>
      <c r="E27" s="100"/>
      <c r="F27" s="106"/>
      <c r="G27" s="103">
        <f t="shared" si="0"/>
        <v>0</v>
      </c>
      <c r="I27" s="100"/>
      <c r="J27" s="106"/>
      <c r="K27" s="103">
        <f t="shared" si="1"/>
        <v>0</v>
      </c>
    </row>
    <row r="28" spans="1:11" ht="13">
      <c r="A28" s="35"/>
      <c r="B28" s="35"/>
      <c r="C28" s="35"/>
      <c r="D28" s="35"/>
      <c r="E28" s="100"/>
      <c r="F28" s="106"/>
      <c r="G28" s="103">
        <f t="shared" si="0"/>
        <v>0</v>
      </c>
      <c r="I28" s="100"/>
      <c r="J28" s="106"/>
      <c r="K28" s="103">
        <f t="shared" si="1"/>
        <v>0</v>
      </c>
    </row>
    <row r="29" spans="1:11" ht="13">
      <c r="A29" s="35"/>
      <c r="B29" s="35"/>
      <c r="C29" s="35"/>
      <c r="D29" s="35"/>
      <c r="E29" s="100"/>
      <c r="F29" s="106"/>
      <c r="G29" s="103">
        <f t="shared" si="0"/>
        <v>0</v>
      </c>
      <c r="I29" s="100"/>
      <c r="J29" s="106"/>
      <c r="K29" s="103">
        <f t="shared" si="1"/>
        <v>0</v>
      </c>
    </row>
    <row r="30" spans="1:11" ht="13">
      <c r="A30" s="35"/>
      <c r="B30" s="35"/>
      <c r="C30" s="35"/>
      <c r="D30" s="35"/>
      <c r="E30" s="100"/>
      <c r="F30" s="106"/>
      <c r="G30" s="103">
        <f t="shared" si="0"/>
        <v>0</v>
      </c>
      <c r="I30" s="100"/>
      <c r="J30" s="106"/>
      <c r="K30" s="103">
        <f t="shared" si="1"/>
        <v>0</v>
      </c>
    </row>
    <row r="31" spans="1:11" ht="13">
      <c r="A31" s="35"/>
      <c r="B31" s="35"/>
      <c r="C31" s="35"/>
      <c r="D31" s="35"/>
      <c r="E31" s="100"/>
      <c r="F31" s="106"/>
      <c r="G31" s="103">
        <f t="shared" si="0"/>
        <v>0</v>
      </c>
      <c r="I31" s="100"/>
      <c r="J31" s="106"/>
      <c r="K31" s="103">
        <f t="shared" si="1"/>
        <v>0</v>
      </c>
    </row>
    <row r="32" spans="1:11" ht="13">
      <c r="A32" s="35"/>
      <c r="B32" s="35"/>
      <c r="C32" s="35"/>
      <c r="D32" s="35"/>
      <c r="E32" s="99"/>
      <c r="F32" s="105"/>
      <c r="G32" s="102">
        <f t="shared" si="0"/>
        <v>0</v>
      </c>
      <c r="I32" s="99"/>
      <c r="J32" s="105"/>
      <c r="K32" s="102">
        <f t="shared" si="1"/>
        <v>0</v>
      </c>
    </row>
    <row r="33" spans="1:11" ht="13">
      <c r="A33" s="35"/>
      <c r="B33" s="35"/>
      <c r="C33" s="35"/>
      <c r="D33" s="35"/>
      <c r="E33" s="100"/>
      <c r="F33" s="106"/>
      <c r="G33" s="103">
        <f t="shared" si="0"/>
        <v>0</v>
      </c>
      <c r="I33" s="100"/>
      <c r="J33" s="106"/>
      <c r="K33" s="103">
        <f t="shared" si="1"/>
        <v>0</v>
      </c>
    </row>
    <row r="34" spans="1:11" ht="13">
      <c r="A34" s="35"/>
      <c r="B34" s="35"/>
      <c r="C34" s="35"/>
      <c r="D34" s="35"/>
      <c r="E34" s="100"/>
      <c r="F34" s="106"/>
      <c r="G34" s="103">
        <f t="shared" si="0"/>
        <v>0</v>
      </c>
      <c r="I34" s="100"/>
      <c r="J34" s="106"/>
      <c r="K34" s="103">
        <f t="shared" si="1"/>
        <v>0</v>
      </c>
    </row>
    <row r="35" spans="1:11" ht="13">
      <c r="A35" s="35"/>
      <c r="B35" s="35"/>
      <c r="C35" s="35"/>
      <c r="D35" s="35"/>
      <c r="E35" s="100"/>
      <c r="F35" s="106"/>
      <c r="G35" s="103">
        <f t="shared" si="0"/>
        <v>0</v>
      </c>
      <c r="I35" s="100"/>
      <c r="J35" s="106"/>
      <c r="K35" s="103">
        <f t="shared" si="1"/>
        <v>0</v>
      </c>
    </row>
    <row r="36" spans="1:11" ht="13">
      <c r="A36" s="35"/>
      <c r="B36" s="35"/>
      <c r="C36" s="35"/>
      <c r="D36" s="35"/>
      <c r="E36" s="100"/>
      <c r="F36" s="106"/>
      <c r="G36" s="103">
        <f t="shared" si="0"/>
        <v>0</v>
      </c>
      <c r="I36" s="100"/>
      <c r="J36" s="106"/>
      <c r="K36" s="103">
        <f t="shared" si="1"/>
        <v>0</v>
      </c>
    </row>
    <row r="37" spans="1:11" ht="13">
      <c r="A37" s="35"/>
      <c r="B37" s="35"/>
      <c r="C37" s="35"/>
      <c r="D37" s="35"/>
      <c r="E37" s="100"/>
      <c r="F37" s="106"/>
      <c r="G37" s="103">
        <f t="shared" si="0"/>
        <v>0</v>
      </c>
      <c r="I37" s="100"/>
      <c r="J37" s="106"/>
      <c r="K37" s="103">
        <f t="shared" si="1"/>
        <v>0</v>
      </c>
    </row>
    <row r="38" spans="1:11" ht="13">
      <c r="A38" s="35"/>
      <c r="B38" s="35"/>
      <c r="C38" s="35"/>
      <c r="D38" s="35"/>
      <c r="E38" s="100"/>
      <c r="F38" s="106"/>
      <c r="G38" s="103">
        <f t="shared" si="0"/>
        <v>0</v>
      </c>
      <c r="I38" s="100"/>
      <c r="J38" s="106"/>
      <c r="K38" s="103">
        <f t="shared" si="1"/>
        <v>0</v>
      </c>
    </row>
    <row r="39" spans="1:11" ht="13">
      <c r="A39" s="35"/>
      <c r="B39" s="35"/>
      <c r="C39" s="35"/>
      <c r="D39" s="35"/>
      <c r="E39" s="99"/>
      <c r="F39" s="105"/>
      <c r="G39" s="102">
        <f t="shared" si="0"/>
        <v>0</v>
      </c>
      <c r="I39" s="99"/>
      <c r="J39" s="105"/>
      <c r="K39" s="102">
        <f t="shared" si="1"/>
        <v>0</v>
      </c>
    </row>
    <row r="40" spans="1:11" ht="13">
      <c r="A40" s="35"/>
      <c r="B40" s="35"/>
      <c r="C40" s="35"/>
      <c r="D40" s="35"/>
      <c r="E40" s="100"/>
      <c r="F40" s="106"/>
      <c r="G40" s="103">
        <f t="shared" si="0"/>
        <v>0</v>
      </c>
      <c r="I40" s="100"/>
      <c r="J40" s="106"/>
      <c r="K40" s="103">
        <f t="shared" si="1"/>
        <v>0</v>
      </c>
    </row>
    <row r="41" spans="1:11" ht="13">
      <c r="A41" s="35"/>
      <c r="B41" s="35"/>
      <c r="C41" s="35"/>
      <c r="D41" s="35"/>
      <c r="E41" s="100"/>
      <c r="F41" s="106"/>
      <c r="G41" s="103">
        <f t="shared" si="0"/>
        <v>0</v>
      </c>
      <c r="I41" s="100"/>
      <c r="J41" s="106"/>
      <c r="K41" s="103">
        <f t="shared" si="1"/>
        <v>0</v>
      </c>
    </row>
    <row r="42" spans="1:11" ht="13">
      <c r="A42" s="35"/>
      <c r="B42" s="35"/>
      <c r="C42" s="35"/>
      <c r="D42" s="35"/>
      <c r="E42" s="100"/>
      <c r="F42" s="106"/>
      <c r="G42" s="103">
        <f t="shared" si="0"/>
        <v>0</v>
      </c>
      <c r="I42" s="100"/>
      <c r="J42" s="106"/>
      <c r="K42" s="103">
        <f t="shared" si="1"/>
        <v>0</v>
      </c>
    </row>
    <row r="43" spans="1:11" ht="13">
      <c r="A43" s="35"/>
      <c r="B43" s="35"/>
      <c r="C43" s="35"/>
      <c r="D43" s="35"/>
      <c r="E43" s="100"/>
      <c r="F43" s="106"/>
      <c r="G43" s="103">
        <f t="shared" si="0"/>
        <v>0</v>
      </c>
      <c r="I43" s="100"/>
      <c r="J43" s="106"/>
      <c r="K43" s="103">
        <f t="shared" si="1"/>
        <v>0</v>
      </c>
    </row>
    <row r="44" spans="1:11" ht="13">
      <c r="A44" s="35"/>
      <c r="B44" s="35"/>
      <c r="C44" s="35"/>
      <c r="D44" s="35"/>
      <c r="E44" s="100"/>
      <c r="F44" s="106"/>
      <c r="G44" s="103">
        <f t="shared" si="0"/>
        <v>0</v>
      </c>
      <c r="I44" s="100"/>
      <c r="J44" s="106"/>
      <c r="K44" s="103">
        <f t="shared" si="1"/>
        <v>0</v>
      </c>
    </row>
    <row r="45" spans="1:11" ht="13">
      <c r="A45" s="35"/>
      <c r="B45" s="35"/>
      <c r="C45" s="35"/>
      <c r="D45" s="35"/>
      <c r="E45" s="100"/>
      <c r="F45" s="106"/>
      <c r="G45" s="103">
        <f t="shared" si="0"/>
        <v>0</v>
      </c>
      <c r="I45" s="100"/>
      <c r="J45" s="106"/>
      <c r="K45" s="103">
        <f t="shared" si="1"/>
        <v>0</v>
      </c>
    </row>
    <row r="46" spans="1:11" ht="13">
      <c r="A46" s="35"/>
      <c r="B46" s="35"/>
      <c r="C46" s="35"/>
      <c r="D46" s="35"/>
      <c r="E46" s="99"/>
      <c r="F46" s="105"/>
      <c r="G46" s="102">
        <f t="shared" si="0"/>
        <v>0</v>
      </c>
      <c r="I46" s="99"/>
      <c r="J46" s="105"/>
      <c r="K46" s="102">
        <f t="shared" si="1"/>
        <v>0</v>
      </c>
    </row>
    <row r="47" spans="1:11" ht="13">
      <c r="A47" s="35"/>
      <c r="B47" s="35"/>
      <c r="C47" s="35"/>
      <c r="D47" s="35"/>
      <c r="E47" s="100"/>
      <c r="F47" s="106"/>
      <c r="G47" s="103">
        <f t="shared" si="0"/>
        <v>0</v>
      </c>
      <c r="I47" s="100"/>
      <c r="J47" s="106"/>
      <c r="K47" s="103">
        <f t="shared" si="1"/>
        <v>0</v>
      </c>
    </row>
    <row r="48" spans="1:11" ht="13">
      <c r="A48" s="35"/>
      <c r="B48" s="35"/>
      <c r="C48" s="35"/>
      <c r="D48" s="35"/>
      <c r="E48" s="100"/>
      <c r="F48" s="106"/>
      <c r="G48" s="103">
        <f t="shared" si="0"/>
        <v>0</v>
      </c>
      <c r="I48" s="100"/>
      <c r="J48" s="106"/>
      <c r="K48" s="103">
        <f t="shared" si="1"/>
        <v>0</v>
      </c>
    </row>
    <row r="49" spans="1:11" ht="13">
      <c r="A49" s="35"/>
      <c r="B49" s="35"/>
      <c r="C49" s="35"/>
      <c r="D49" s="35"/>
      <c r="E49" s="100"/>
      <c r="F49" s="106"/>
      <c r="G49" s="103">
        <f t="shared" si="0"/>
        <v>0</v>
      </c>
      <c r="I49" s="100"/>
      <c r="J49" s="106"/>
      <c r="K49" s="103">
        <f t="shared" si="1"/>
        <v>0</v>
      </c>
    </row>
    <row r="50" spans="1:11" ht="13">
      <c r="A50" s="35"/>
      <c r="B50" s="35"/>
      <c r="C50" s="35"/>
      <c r="D50" s="35"/>
      <c r="E50" s="100"/>
      <c r="F50" s="106"/>
      <c r="G50" s="103">
        <f t="shared" si="0"/>
        <v>0</v>
      </c>
      <c r="I50" s="100"/>
      <c r="J50" s="106"/>
      <c r="K50" s="103">
        <f t="shared" si="1"/>
        <v>0</v>
      </c>
    </row>
    <row r="51" spans="1:11" ht="13">
      <c r="A51" s="35"/>
      <c r="B51" s="35"/>
      <c r="C51" s="35"/>
      <c r="D51" s="35"/>
      <c r="E51" s="100"/>
      <c r="F51" s="106"/>
      <c r="G51" s="103">
        <f t="shared" si="0"/>
        <v>0</v>
      </c>
      <c r="I51" s="100"/>
      <c r="J51" s="106"/>
      <c r="K51" s="103">
        <f t="shared" si="1"/>
        <v>0</v>
      </c>
    </row>
    <row r="52" spans="1:11" ht="13">
      <c r="A52" s="35"/>
      <c r="B52" s="35"/>
      <c r="C52" s="35"/>
      <c r="D52" s="35"/>
      <c r="E52" s="100"/>
      <c r="F52" s="106"/>
      <c r="G52" s="103">
        <f t="shared" si="0"/>
        <v>0</v>
      </c>
      <c r="I52" s="100"/>
      <c r="J52" s="106"/>
      <c r="K52" s="103">
        <f t="shared" si="1"/>
        <v>0</v>
      </c>
    </row>
    <row r="53" spans="1:11" ht="13">
      <c r="A53" s="35"/>
      <c r="B53" s="35"/>
      <c r="C53" s="35"/>
      <c r="D53" s="35"/>
      <c r="E53" s="99"/>
      <c r="F53" s="105"/>
      <c r="G53" s="102">
        <f t="shared" si="0"/>
        <v>0</v>
      </c>
      <c r="I53" s="99"/>
      <c r="J53" s="105"/>
      <c r="K53" s="102">
        <f t="shared" si="1"/>
        <v>0</v>
      </c>
    </row>
    <row r="54" spans="1:11" ht="13">
      <c r="A54" s="35"/>
      <c r="B54" s="35"/>
      <c r="C54" s="35"/>
      <c r="D54" s="35"/>
      <c r="E54" s="100"/>
      <c r="F54" s="106"/>
      <c r="G54" s="103">
        <f t="shared" si="0"/>
        <v>0</v>
      </c>
      <c r="I54" s="100"/>
      <c r="J54" s="106"/>
      <c r="K54" s="103">
        <f t="shared" si="1"/>
        <v>0</v>
      </c>
    </row>
    <row r="55" spans="1:11" ht="13">
      <c r="A55" s="35"/>
      <c r="B55" s="35"/>
      <c r="C55" s="35"/>
      <c r="D55" s="35"/>
      <c r="E55" s="100"/>
      <c r="F55" s="106"/>
      <c r="G55" s="103">
        <f t="shared" si="0"/>
        <v>0</v>
      </c>
      <c r="I55" s="100"/>
      <c r="J55" s="106"/>
      <c r="K55" s="103">
        <f t="shared" si="1"/>
        <v>0</v>
      </c>
    </row>
    <row r="56" spans="1:11" ht="13">
      <c r="A56" s="35"/>
      <c r="B56" s="35"/>
      <c r="C56" s="35"/>
      <c r="D56" s="35"/>
      <c r="E56" s="100"/>
      <c r="F56" s="106"/>
      <c r="G56" s="103">
        <f t="shared" si="0"/>
        <v>0</v>
      </c>
      <c r="I56" s="100"/>
      <c r="J56" s="106"/>
      <c r="K56" s="103">
        <f t="shared" si="1"/>
        <v>0</v>
      </c>
    </row>
    <row r="57" spans="1:11" ht="13">
      <c r="A57" s="35"/>
      <c r="B57" s="35"/>
      <c r="C57" s="35"/>
      <c r="D57" s="35"/>
      <c r="E57" s="100"/>
      <c r="F57" s="106"/>
      <c r="G57" s="103">
        <f t="shared" si="0"/>
        <v>0</v>
      </c>
      <c r="I57" s="100"/>
      <c r="J57" s="106"/>
      <c r="K57" s="103">
        <f t="shared" si="1"/>
        <v>0</v>
      </c>
    </row>
    <row r="58" spans="1:11" ht="13">
      <c r="A58" s="35"/>
      <c r="B58" s="35"/>
      <c r="C58" s="35"/>
      <c r="D58" s="35"/>
      <c r="E58" s="100"/>
      <c r="F58" s="106"/>
      <c r="G58" s="103">
        <f t="shared" si="0"/>
        <v>0</v>
      </c>
      <c r="I58" s="100"/>
      <c r="J58" s="106"/>
      <c r="K58" s="103">
        <f t="shared" si="1"/>
        <v>0</v>
      </c>
    </row>
    <row r="59" spans="1:11" ht="13">
      <c r="A59" s="35"/>
      <c r="B59" s="35"/>
      <c r="C59" s="35"/>
      <c r="D59" s="35"/>
      <c r="E59" s="100"/>
      <c r="F59" s="106"/>
      <c r="G59" s="103">
        <f t="shared" si="0"/>
        <v>0</v>
      </c>
      <c r="I59" s="100"/>
      <c r="J59" s="106"/>
      <c r="K59" s="103">
        <f t="shared" si="1"/>
        <v>0</v>
      </c>
    </row>
    <row r="60" spans="1:11" ht="13">
      <c r="A60" s="35"/>
      <c r="B60" s="35"/>
      <c r="C60" s="35"/>
      <c r="D60" s="35"/>
      <c r="E60" s="99"/>
      <c r="F60" s="105"/>
      <c r="G60" s="102">
        <f t="shared" si="0"/>
        <v>0</v>
      </c>
      <c r="I60" s="99"/>
      <c r="J60" s="105"/>
      <c r="K60" s="102">
        <f t="shared" si="1"/>
        <v>0</v>
      </c>
    </row>
    <row r="61" spans="1:11" ht="13">
      <c r="A61" s="35"/>
      <c r="B61" s="35"/>
      <c r="C61" s="35"/>
      <c r="D61" s="35"/>
      <c r="E61" s="100"/>
      <c r="F61" s="106"/>
      <c r="G61" s="103">
        <f t="shared" si="0"/>
        <v>0</v>
      </c>
      <c r="I61" s="100"/>
      <c r="J61" s="106"/>
      <c r="K61" s="103">
        <f t="shared" si="1"/>
        <v>0</v>
      </c>
    </row>
    <row r="62" spans="1:11" ht="13">
      <c r="A62" s="35"/>
      <c r="B62" s="35"/>
      <c r="C62" s="35"/>
      <c r="D62" s="35"/>
      <c r="E62" s="100"/>
      <c r="F62" s="106"/>
      <c r="G62" s="103">
        <f t="shared" si="0"/>
        <v>0</v>
      </c>
      <c r="I62" s="100"/>
      <c r="J62" s="106"/>
      <c r="K62" s="103">
        <f t="shared" si="1"/>
        <v>0</v>
      </c>
    </row>
    <row r="63" spans="1:11" ht="13">
      <c r="A63" s="35"/>
      <c r="B63" s="35"/>
      <c r="C63" s="35"/>
      <c r="D63" s="35"/>
      <c r="E63" s="100"/>
      <c r="F63" s="106"/>
      <c r="G63" s="103">
        <f t="shared" si="0"/>
        <v>0</v>
      </c>
      <c r="I63" s="100"/>
      <c r="J63" s="106"/>
      <c r="K63" s="103">
        <f t="shared" si="1"/>
        <v>0</v>
      </c>
    </row>
    <row r="64" spans="1:11" ht="13">
      <c r="A64" s="35"/>
      <c r="B64" s="35"/>
      <c r="C64" s="35"/>
      <c r="D64" s="35"/>
      <c r="E64" s="100"/>
      <c r="F64" s="106"/>
      <c r="G64" s="103">
        <f t="shared" si="0"/>
        <v>0</v>
      </c>
      <c r="I64" s="100"/>
      <c r="J64" s="106"/>
      <c r="K64" s="103">
        <f t="shared" si="1"/>
        <v>0</v>
      </c>
    </row>
    <row r="65" spans="1:11" ht="13">
      <c r="A65" s="35"/>
      <c r="B65" s="35"/>
      <c r="C65" s="35"/>
      <c r="D65" s="35"/>
      <c r="E65" s="100"/>
      <c r="F65" s="106"/>
      <c r="G65" s="103">
        <f t="shared" si="0"/>
        <v>0</v>
      </c>
      <c r="I65" s="100"/>
      <c r="J65" s="106"/>
      <c r="K65" s="103">
        <f t="shared" si="1"/>
        <v>0</v>
      </c>
    </row>
    <row r="66" spans="1:11" ht="13">
      <c r="A66" s="35"/>
      <c r="B66" s="35"/>
      <c r="C66" s="35"/>
      <c r="D66" s="35"/>
      <c r="E66" s="100"/>
      <c r="F66" s="106"/>
      <c r="G66" s="103">
        <f t="shared" si="0"/>
        <v>0</v>
      </c>
      <c r="I66" s="100"/>
      <c r="J66" s="106"/>
      <c r="K66" s="103">
        <f t="shared" si="1"/>
        <v>0</v>
      </c>
    </row>
    <row r="67" spans="1:11" ht="13">
      <c r="A67" s="35"/>
      <c r="B67" s="35"/>
      <c r="C67" s="35"/>
      <c r="D67" s="35"/>
      <c r="E67" s="99"/>
      <c r="F67" s="105"/>
      <c r="G67" s="102">
        <f t="shared" si="0"/>
        <v>0</v>
      </c>
      <c r="I67" s="99"/>
      <c r="J67" s="105"/>
      <c r="K67" s="102">
        <f t="shared" si="1"/>
        <v>0</v>
      </c>
    </row>
    <row r="68" spans="1:11" ht="13">
      <c r="A68" s="35"/>
      <c r="B68" s="35"/>
      <c r="C68" s="35"/>
      <c r="D68" s="35"/>
      <c r="E68" s="100"/>
      <c r="F68" s="106"/>
      <c r="G68" s="103">
        <f t="shared" si="0"/>
        <v>0</v>
      </c>
      <c r="I68" s="100"/>
      <c r="J68" s="106"/>
      <c r="K68" s="103">
        <f t="shared" si="1"/>
        <v>0</v>
      </c>
    </row>
    <row r="69" spans="1:11" ht="13">
      <c r="A69" s="35"/>
      <c r="B69" s="35"/>
      <c r="C69" s="35"/>
      <c r="D69" s="35"/>
      <c r="E69" s="100"/>
      <c r="F69" s="106"/>
      <c r="G69" s="103">
        <f t="shared" si="0"/>
        <v>0</v>
      </c>
      <c r="I69" s="100"/>
      <c r="J69" s="106"/>
      <c r="K69" s="103">
        <f t="shared" si="1"/>
        <v>0</v>
      </c>
    </row>
    <row r="70" spans="1:11" ht="13">
      <c r="A70" s="35"/>
      <c r="B70" s="35"/>
      <c r="C70" s="35"/>
      <c r="D70" s="35"/>
      <c r="E70" s="100"/>
      <c r="F70" s="106"/>
      <c r="G70" s="103">
        <f t="shared" si="0"/>
        <v>0</v>
      </c>
      <c r="I70" s="100"/>
      <c r="J70" s="106"/>
      <c r="K70" s="103">
        <f t="shared" si="1"/>
        <v>0</v>
      </c>
    </row>
    <row r="71" spans="1:11" ht="13">
      <c r="A71" s="35"/>
      <c r="B71" s="35"/>
      <c r="C71" s="35"/>
      <c r="D71" s="35"/>
      <c r="E71" s="100"/>
      <c r="F71" s="106"/>
      <c r="G71" s="103">
        <f t="shared" ref="G71:G83" si="2">IF(E71*F71=0,0,E71*F71)</f>
        <v>0</v>
      </c>
      <c r="I71" s="100"/>
      <c r="J71" s="106"/>
      <c r="K71" s="103">
        <f t="shared" ref="K71:K83" si="3">IF(I71*J71=0,0,I71*J71)</f>
        <v>0</v>
      </c>
    </row>
    <row r="72" spans="1:11" ht="13">
      <c r="A72" s="35"/>
      <c r="B72" s="35"/>
      <c r="C72" s="35"/>
      <c r="D72" s="35"/>
      <c r="E72" s="100"/>
      <c r="F72" s="106"/>
      <c r="G72" s="103">
        <f t="shared" si="2"/>
        <v>0</v>
      </c>
      <c r="I72" s="100"/>
      <c r="J72" s="106"/>
      <c r="K72" s="103">
        <f t="shared" si="3"/>
        <v>0</v>
      </c>
    </row>
    <row r="73" spans="1:11" ht="13">
      <c r="A73" s="35"/>
      <c r="B73" s="35"/>
      <c r="C73" s="35"/>
      <c r="D73" s="35"/>
      <c r="E73" s="100"/>
      <c r="F73" s="106"/>
      <c r="G73" s="103">
        <f t="shared" si="2"/>
        <v>0</v>
      </c>
      <c r="I73" s="100"/>
      <c r="J73" s="106"/>
      <c r="K73" s="103">
        <f t="shared" si="3"/>
        <v>0</v>
      </c>
    </row>
    <row r="74" spans="1:11" ht="13">
      <c r="A74" s="35"/>
      <c r="B74" s="35"/>
      <c r="C74" s="35"/>
      <c r="D74" s="35"/>
      <c r="E74" s="99"/>
      <c r="F74" s="105"/>
      <c r="G74" s="102">
        <f t="shared" si="2"/>
        <v>0</v>
      </c>
      <c r="I74" s="99"/>
      <c r="J74" s="105"/>
      <c r="K74" s="102">
        <f t="shared" si="3"/>
        <v>0</v>
      </c>
    </row>
    <row r="75" spans="1:11" ht="13">
      <c r="A75" s="35"/>
      <c r="B75" s="35"/>
      <c r="C75" s="35"/>
      <c r="D75" s="35"/>
      <c r="E75" s="100"/>
      <c r="F75" s="106"/>
      <c r="G75" s="103">
        <f t="shared" si="2"/>
        <v>0</v>
      </c>
      <c r="I75" s="100"/>
      <c r="J75" s="106"/>
      <c r="K75" s="103">
        <f t="shared" si="3"/>
        <v>0</v>
      </c>
    </row>
    <row r="76" spans="1:11" ht="13">
      <c r="A76" s="35"/>
      <c r="B76" s="35"/>
      <c r="C76" s="35"/>
      <c r="D76" s="35"/>
      <c r="E76" s="100"/>
      <c r="F76" s="106"/>
      <c r="G76" s="103">
        <f t="shared" si="2"/>
        <v>0</v>
      </c>
      <c r="I76" s="100"/>
      <c r="J76" s="106"/>
      <c r="K76" s="103">
        <f t="shared" si="3"/>
        <v>0</v>
      </c>
    </row>
    <row r="77" spans="1:11" ht="13">
      <c r="A77" s="35"/>
      <c r="B77" s="35"/>
      <c r="C77" s="35"/>
      <c r="D77" s="35"/>
      <c r="E77" s="100"/>
      <c r="F77" s="106"/>
      <c r="G77" s="103">
        <f t="shared" si="2"/>
        <v>0</v>
      </c>
      <c r="I77" s="100"/>
      <c r="J77" s="106"/>
      <c r="K77" s="103">
        <f t="shared" si="3"/>
        <v>0</v>
      </c>
    </row>
    <row r="78" spans="1:11" ht="13">
      <c r="A78" s="35"/>
      <c r="B78" s="35"/>
      <c r="C78" s="35"/>
      <c r="D78" s="35"/>
      <c r="E78" s="100"/>
      <c r="F78" s="106"/>
      <c r="G78" s="103">
        <f t="shared" si="2"/>
        <v>0</v>
      </c>
      <c r="I78" s="100"/>
      <c r="J78" s="106"/>
      <c r="K78" s="103">
        <f t="shared" si="3"/>
        <v>0</v>
      </c>
    </row>
    <row r="79" spans="1:11" ht="13">
      <c r="A79" s="35"/>
      <c r="B79" s="35"/>
      <c r="C79" s="35"/>
      <c r="D79" s="35"/>
      <c r="E79" s="100"/>
      <c r="F79" s="106"/>
      <c r="G79" s="103">
        <f t="shared" si="2"/>
        <v>0</v>
      </c>
      <c r="I79" s="100"/>
      <c r="J79" s="106"/>
      <c r="K79" s="103">
        <f t="shared" si="3"/>
        <v>0</v>
      </c>
    </row>
    <row r="80" spans="1:11" ht="13">
      <c r="A80" s="35"/>
      <c r="B80" s="35"/>
      <c r="C80" s="35"/>
      <c r="D80" s="35"/>
      <c r="E80" s="100"/>
      <c r="F80" s="106"/>
      <c r="G80" s="103">
        <f t="shared" si="2"/>
        <v>0</v>
      </c>
      <c r="I80" s="100"/>
      <c r="J80" s="106"/>
      <c r="K80" s="103">
        <f t="shared" si="3"/>
        <v>0</v>
      </c>
    </row>
    <row r="81" spans="1:11" ht="13">
      <c r="A81" s="35"/>
      <c r="B81" s="35"/>
      <c r="C81" s="35"/>
      <c r="D81" s="35"/>
      <c r="E81" s="99"/>
      <c r="F81" s="105"/>
      <c r="G81" s="102">
        <f t="shared" si="2"/>
        <v>0</v>
      </c>
      <c r="I81" s="99"/>
      <c r="J81" s="105"/>
      <c r="K81" s="102">
        <f t="shared" si="3"/>
        <v>0</v>
      </c>
    </row>
    <row r="82" spans="1:11" ht="13">
      <c r="A82" s="35"/>
      <c r="B82" s="35"/>
      <c r="C82" s="35"/>
      <c r="D82" s="35"/>
      <c r="E82" s="100"/>
      <c r="F82" s="106"/>
      <c r="G82" s="103">
        <f t="shared" si="2"/>
        <v>0</v>
      </c>
      <c r="I82" s="100"/>
      <c r="J82" s="106"/>
      <c r="K82" s="103">
        <f t="shared" si="3"/>
        <v>0</v>
      </c>
    </row>
    <row r="83" spans="1:11" ht="13">
      <c r="A83" s="35"/>
      <c r="B83" s="35"/>
      <c r="C83" s="35"/>
      <c r="D83" s="35"/>
      <c r="E83" s="100"/>
      <c r="F83" s="106"/>
      <c r="G83" s="103">
        <f t="shared" si="2"/>
        <v>0</v>
      </c>
      <c r="I83" s="100"/>
      <c r="J83" s="106"/>
      <c r="K83" s="103">
        <f t="shared" si="3"/>
        <v>0</v>
      </c>
    </row>
    <row r="84" spans="1:11" ht="13">
      <c r="A84" s="35"/>
      <c r="B84" s="35"/>
      <c r="C84" s="35"/>
      <c r="D84" s="35"/>
      <c r="E84" s="100"/>
      <c r="F84" s="106"/>
      <c r="G84" s="103">
        <f t="shared" ref="G84:G147" si="4">IF(E84*F84=0,0,E84*F84)</f>
        <v>0</v>
      </c>
      <c r="I84" s="100"/>
      <c r="J84" s="106"/>
      <c r="K84" s="103">
        <f t="shared" ref="K84:K147" si="5">IF(I84*J84=0,0,I84*J84)</f>
        <v>0</v>
      </c>
    </row>
    <row r="85" spans="1:11" ht="13">
      <c r="A85" s="35"/>
      <c r="B85" s="35"/>
      <c r="C85" s="35"/>
      <c r="D85" s="35"/>
      <c r="E85" s="100"/>
      <c r="F85" s="106"/>
      <c r="G85" s="103">
        <f t="shared" si="4"/>
        <v>0</v>
      </c>
      <c r="I85" s="100"/>
      <c r="J85" s="106"/>
      <c r="K85" s="103">
        <f t="shared" si="5"/>
        <v>0</v>
      </c>
    </row>
    <row r="86" spans="1:11" ht="13">
      <c r="A86" s="35"/>
      <c r="B86" s="35"/>
      <c r="C86" s="35"/>
      <c r="D86" s="35"/>
      <c r="E86" s="100"/>
      <c r="F86" s="106"/>
      <c r="G86" s="103">
        <f t="shared" si="4"/>
        <v>0</v>
      </c>
      <c r="I86" s="100"/>
      <c r="J86" s="106"/>
      <c r="K86" s="103">
        <f t="shared" si="5"/>
        <v>0</v>
      </c>
    </row>
    <row r="87" spans="1:11" ht="13">
      <c r="A87" s="35"/>
      <c r="B87" s="35"/>
      <c r="C87" s="35"/>
      <c r="D87" s="35"/>
      <c r="E87" s="100"/>
      <c r="F87" s="106"/>
      <c r="G87" s="103">
        <f t="shared" si="4"/>
        <v>0</v>
      </c>
      <c r="I87" s="100"/>
      <c r="J87" s="106"/>
      <c r="K87" s="103">
        <f t="shared" si="5"/>
        <v>0</v>
      </c>
    </row>
    <row r="88" spans="1:11" ht="13">
      <c r="A88" s="35"/>
      <c r="B88" s="35"/>
      <c r="C88" s="35"/>
      <c r="D88" s="35"/>
      <c r="E88" s="99"/>
      <c r="F88" s="105"/>
      <c r="G88" s="103">
        <f t="shared" si="4"/>
        <v>0</v>
      </c>
      <c r="I88" s="100"/>
      <c r="J88" s="106"/>
      <c r="K88" s="103">
        <f t="shared" si="5"/>
        <v>0</v>
      </c>
    </row>
    <row r="89" spans="1:11" ht="13">
      <c r="A89" s="35"/>
      <c r="B89" s="35"/>
      <c r="C89" s="35"/>
      <c r="D89" s="35"/>
      <c r="E89" s="100"/>
      <c r="F89" s="106"/>
      <c r="G89" s="103">
        <f t="shared" si="4"/>
        <v>0</v>
      </c>
      <c r="I89" s="100"/>
      <c r="J89" s="106"/>
      <c r="K89" s="103">
        <f t="shared" si="5"/>
        <v>0</v>
      </c>
    </row>
    <row r="90" spans="1:11" ht="13">
      <c r="A90" s="35"/>
      <c r="B90" s="35"/>
      <c r="C90" s="35"/>
      <c r="D90" s="35"/>
      <c r="E90" s="100"/>
      <c r="F90" s="106"/>
      <c r="G90" s="103">
        <f t="shared" si="4"/>
        <v>0</v>
      </c>
      <c r="I90" s="100"/>
      <c r="J90" s="106"/>
      <c r="K90" s="103">
        <f t="shared" si="5"/>
        <v>0</v>
      </c>
    </row>
    <row r="91" spans="1:11" ht="13">
      <c r="A91" s="35"/>
      <c r="B91" s="35"/>
      <c r="C91" s="35"/>
      <c r="D91" s="35"/>
      <c r="E91" s="100"/>
      <c r="F91" s="106"/>
      <c r="G91" s="103">
        <f t="shared" si="4"/>
        <v>0</v>
      </c>
      <c r="I91" s="100"/>
      <c r="J91" s="106"/>
      <c r="K91" s="103">
        <f t="shared" si="5"/>
        <v>0</v>
      </c>
    </row>
    <row r="92" spans="1:11" ht="13">
      <c r="A92" s="35"/>
      <c r="B92" s="35"/>
      <c r="C92" s="35"/>
      <c r="D92" s="35"/>
      <c r="E92" s="100"/>
      <c r="F92" s="106"/>
      <c r="G92" s="103">
        <f t="shared" si="4"/>
        <v>0</v>
      </c>
      <c r="I92" s="100"/>
      <c r="J92" s="106"/>
      <c r="K92" s="103">
        <f t="shared" si="5"/>
        <v>0</v>
      </c>
    </row>
    <row r="93" spans="1:11" ht="13">
      <c r="A93" s="35"/>
      <c r="B93" s="35"/>
      <c r="C93" s="35"/>
      <c r="D93" s="35"/>
      <c r="E93" s="100"/>
      <c r="F93" s="106"/>
      <c r="G93" s="103">
        <f t="shared" si="4"/>
        <v>0</v>
      </c>
      <c r="I93" s="100"/>
      <c r="J93" s="106"/>
      <c r="K93" s="103">
        <f t="shared" si="5"/>
        <v>0</v>
      </c>
    </row>
    <row r="94" spans="1:11" ht="13">
      <c r="A94" s="35"/>
      <c r="B94" s="35"/>
      <c r="C94" s="35"/>
      <c r="D94" s="35"/>
      <c r="E94" s="100"/>
      <c r="F94" s="106"/>
      <c r="G94" s="103">
        <f t="shared" si="4"/>
        <v>0</v>
      </c>
      <c r="I94" s="100"/>
      <c r="J94" s="106"/>
      <c r="K94" s="103">
        <f t="shared" si="5"/>
        <v>0</v>
      </c>
    </row>
    <row r="95" spans="1:11" ht="13">
      <c r="A95" s="35"/>
      <c r="B95" s="35"/>
      <c r="C95" s="35"/>
      <c r="D95" s="35"/>
      <c r="E95" s="99"/>
      <c r="F95" s="105"/>
      <c r="G95" s="103">
        <f t="shared" si="4"/>
        <v>0</v>
      </c>
      <c r="I95" s="100"/>
      <c r="J95" s="106"/>
      <c r="K95" s="103">
        <f t="shared" si="5"/>
        <v>0</v>
      </c>
    </row>
    <row r="96" spans="1:11" ht="13">
      <c r="A96" s="35"/>
      <c r="B96" s="35"/>
      <c r="C96" s="35"/>
      <c r="D96" s="35"/>
      <c r="E96" s="100"/>
      <c r="F96" s="106"/>
      <c r="G96" s="103">
        <f t="shared" si="4"/>
        <v>0</v>
      </c>
      <c r="I96" s="100"/>
      <c r="J96" s="106"/>
      <c r="K96" s="103">
        <f t="shared" si="5"/>
        <v>0</v>
      </c>
    </row>
    <row r="97" spans="1:11" ht="13">
      <c r="A97" s="35"/>
      <c r="B97" s="35"/>
      <c r="C97" s="35"/>
      <c r="D97" s="35"/>
      <c r="E97" s="100"/>
      <c r="F97" s="106"/>
      <c r="G97" s="103">
        <f t="shared" si="4"/>
        <v>0</v>
      </c>
      <c r="I97" s="100"/>
      <c r="J97" s="106"/>
      <c r="K97" s="103">
        <f t="shared" si="5"/>
        <v>0</v>
      </c>
    </row>
    <row r="98" spans="1:11" ht="13">
      <c r="A98" s="35"/>
      <c r="B98" s="35"/>
      <c r="C98" s="35"/>
      <c r="D98" s="35"/>
      <c r="E98" s="100"/>
      <c r="F98" s="106"/>
      <c r="G98" s="103">
        <f t="shared" si="4"/>
        <v>0</v>
      </c>
      <c r="I98" s="100"/>
      <c r="J98" s="106"/>
      <c r="K98" s="103">
        <f t="shared" si="5"/>
        <v>0</v>
      </c>
    </row>
    <row r="99" spans="1:11" ht="13">
      <c r="A99" s="35"/>
      <c r="B99" s="35"/>
      <c r="C99" s="35"/>
      <c r="D99" s="35"/>
      <c r="E99" s="100"/>
      <c r="F99" s="106"/>
      <c r="G99" s="103">
        <f t="shared" si="4"/>
        <v>0</v>
      </c>
      <c r="I99" s="100"/>
      <c r="J99" s="106"/>
      <c r="K99" s="103">
        <f t="shared" si="5"/>
        <v>0</v>
      </c>
    </row>
    <row r="100" spans="1:11" ht="13">
      <c r="A100" s="35"/>
      <c r="B100" s="35"/>
      <c r="C100" s="35"/>
      <c r="D100" s="35"/>
      <c r="E100" s="100"/>
      <c r="F100" s="106"/>
      <c r="G100" s="103">
        <f t="shared" si="4"/>
        <v>0</v>
      </c>
      <c r="I100" s="100"/>
      <c r="J100" s="106"/>
      <c r="K100" s="103">
        <f t="shared" si="5"/>
        <v>0</v>
      </c>
    </row>
    <row r="101" spans="1:11" ht="13">
      <c r="A101" s="35"/>
      <c r="B101" s="35"/>
      <c r="C101" s="35"/>
      <c r="D101" s="35"/>
      <c r="E101" s="100"/>
      <c r="F101" s="106"/>
      <c r="G101" s="103">
        <f t="shared" si="4"/>
        <v>0</v>
      </c>
      <c r="I101" s="100"/>
      <c r="J101" s="106"/>
      <c r="K101" s="103">
        <f t="shared" si="5"/>
        <v>0</v>
      </c>
    </row>
    <row r="102" spans="1:11" ht="13">
      <c r="A102" s="35"/>
      <c r="B102" s="35"/>
      <c r="C102" s="35"/>
      <c r="D102" s="35"/>
      <c r="E102" s="99"/>
      <c r="F102" s="105"/>
      <c r="G102" s="103">
        <f t="shared" si="4"/>
        <v>0</v>
      </c>
      <c r="I102" s="100"/>
      <c r="J102" s="106"/>
      <c r="K102" s="103">
        <f t="shared" si="5"/>
        <v>0</v>
      </c>
    </row>
    <row r="103" spans="1:11" ht="13">
      <c r="A103" s="35"/>
      <c r="B103" s="35"/>
      <c r="C103" s="35"/>
      <c r="D103" s="35"/>
      <c r="E103" s="100"/>
      <c r="F103" s="106"/>
      <c r="G103" s="103">
        <f t="shared" si="4"/>
        <v>0</v>
      </c>
      <c r="I103" s="100"/>
      <c r="J103" s="106"/>
      <c r="K103" s="103">
        <f t="shared" si="5"/>
        <v>0</v>
      </c>
    </row>
    <row r="104" spans="1:11" ht="13">
      <c r="A104" s="35"/>
      <c r="B104" s="35"/>
      <c r="C104" s="35"/>
      <c r="D104" s="35"/>
      <c r="E104" s="100"/>
      <c r="F104" s="106"/>
      <c r="G104" s="103">
        <f t="shared" si="4"/>
        <v>0</v>
      </c>
      <c r="I104" s="100"/>
      <c r="J104" s="106"/>
      <c r="K104" s="103">
        <f t="shared" si="5"/>
        <v>0</v>
      </c>
    </row>
    <row r="105" spans="1:11" ht="13">
      <c r="A105" s="35"/>
      <c r="B105" s="35"/>
      <c r="C105" s="35"/>
      <c r="D105" s="35"/>
      <c r="E105" s="100"/>
      <c r="F105" s="106"/>
      <c r="G105" s="103">
        <f t="shared" si="4"/>
        <v>0</v>
      </c>
      <c r="I105" s="100"/>
      <c r="J105" s="106"/>
      <c r="K105" s="103">
        <f t="shared" si="5"/>
        <v>0</v>
      </c>
    </row>
    <row r="106" spans="1:11" ht="13">
      <c r="A106" s="35"/>
      <c r="B106" s="35"/>
      <c r="C106" s="35"/>
      <c r="D106" s="35"/>
      <c r="E106" s="100"/>
      <c r="F106" s="106"/>
      <c r="G106" s="103">
        <f t="shared" si="4"/>
        <v>0</v>
      </c>
      <c r="I106" s="100"/>
      <c r="J106" s="106"/>
      <c r="K106" s="103">
        <f t="shared" si="5"/>
        <v>0</v>
      </c>
    </row>
    <row r="107" spans="1:11" ht="13">
      <c r="A107" s="35"/>
      <c r="B107" s="35"/>
      <c r="C107" s="35"/>
      <c r="D107" s="35"/>
      <c r="E107" s="100"/>
      <c r="F107" s="106"/>
      <c r="G107" s="103">
        <f t="shared" si="4"/>
        <v>0</v>
      </c>
      <c r="I107" s="100"/>
      <c r="J107" s="106"/>
      <c r="K107" s="103">
        <f t="shared" si="5"/>
        <v>0</v>
      </c>
    </row>
    <row r="108" spans="1:11" ht="13">
      <c r="A108" s="35"/>
      <c r="B108" s="35"/>
      <c r="C108" s="35"/>
      <c r="D108" s="35"/>
      <c r="E108" s="100"/>
      <c r="F108" s="106"/>
      <c r="G108" s="103">
        <f t="shared" si="4"/>
        <v>0</v>
      </c>
      <c r="I108" s="100"/>
      <c r="J108" s="106"/>
      <c r="K108" s="103">
        <f t="shared" si="5"/>
        <v>0</v>
      </c>
    </row>
    <row r="109" spans="1:11" ht="13">
      <c r="A109" s="35"/>
      <c r="B109" s="35"/>
      <c r="C109" s="35"/>
      <c r="D109" s="35"/>
      <c r="E109" s="99"/>
      <c r="F109" s="105"/>
      <c r="G109" s="103">
        <f t="shared" si="4"/>
        <v>0</v>
      </c>
      <c r="I109" s="100"/>
      <c r="J109" s="106"/>
      <c r="K109" s="103">
        <f t="shared" si="5"/>
        <v>0</v>
      </c>
    </row>
    <row r="110" spans="1:11" ht="13">
      <c r="A110" s="35"/>
      <c r="B110" s="35"/>
      <c r="C110" s="35"/>
      <c r="D110" s="35"/>
      <c r="E110" s="100"/>
      <c r="F110" s="106"/>
      <c r="G110" s="103">
        <f t="shared" si="4"/>
        <v>0</v>
      </c>
      <c r="I110" s="100"/>
      <c r="J110" s="106"/>
      <c r="K110" s="103">
        <f t="shared" si="5"/>
        <v>0</v>
      </c>
    </row>
    <row r="111" spans="1:11" ht="13">
      <c r="A111" s="35"/>
      <c r="B111" s="35"/>
      <c r="C111" s="35"/>
      <c r="D111" s="35"/>
      <c r="E111" s="100"/>
      <c r="F111" s="106"/>
      <c r="G111" s="103">
        <f t="shared" si="4"/>
        <v>0</v>
      </c>
      <c r="I111" s="100"/>
      <c r="J111" s="106"/>
      <c r="K111" s="103">
        <f t="shared" si="5"/>
        <v>0</v>
      </c>
    </row>
    <row r="112" spans="1:11" ht="13">
      <c r="A112" s="35"/>
      <c r="B112" s="35"/>
      <c r="C112" s="35"/>
      <c r="D112" s="35"/>
      <c r="E112" s="100"/>
      <c r="F112" s="106"/>
      <c r="G112" s="103">
        <f t="shared" si="4"/>
        <v>0</v>
      </c>
      <c r="I112" s="100"/>
      <c r="J112" s="106"/>
      <c r="K112" s="103">
        <f t="shared" si="5"/>
        <v>0</v>
      </c>
    </row>
    <row r="113" spans="1:11" ht="13">
      <c r="A113" s="35"/>
      <c r="B113" s="35"/>
      <c r="C113" s="35"/>
      <c r="D113" s="35"/>
      <c r="E113" s="100"/>
      <c r="F113" s="106"/>
      <c r="G113" s="103">
        <f t="shared" si="4"/>
        <v>0</v>
      </c>
      <c r="I113" s="100"/>
      <c r="J113" s="106"/>
      <c r="K113" s="103">
        <f t="shared" si="5"/>
        <v>0</v>
      </c>
    </row>
    <row r="114" spans="1:11" ht="13">
      <c r="A114" s="35"/>
      <c r="B114" s="35"/>
      <c r="C114" s="35"/>
      <c r="D114" s="35"/>
      <c r="E114" s="100"/>
      <c r="F114" s="106"/>
      <c r="G114" s="103">
        <f t="shared" si="4"/>
        <v>0</v>
      </c>
      <c r="I114" s="100"/>
      <c r="J114" s="106"/>
      <c r="K114" s="103">
        <f t="shared" si="5"/>
        <v>0</v>
      </c>
    </row>
    <row r="115" spans="1:11" ht="13">
      <c r="A115" s="35"/>
      <c r="B115" s="35"/>
      <c r="C115" s="35"/>
      <c r="D115" s="35"/>
      <c r="E115" s="100"/>
      <c r="F115" s="106"/>
      <c r="G115" s="103">
        <f t="shared" si="4"/>
        <v>0</v>
      </c>
      <c r="I115" s="100"/>
      <c r="J115" s="106"/>
      <c r="K115" s="103">
        <f t="shared" si="5"/>
        <v>0</v>
      </c>
    </row>
    <row r="116" spans="1:11" ht="13">
      <c r="A116" s="35"/>
      <c r="B116" s="35"/>
      <c r="C116" s="35"/>
      <c r="D116" s="35"/>
      <c r="E116" s="99"/>
      <c r="F116" s="105"/>
      <c r="G116" s="103">
        <f t="shared" si="4"/>
        <v>0</v>
      </c>
      <c r="I116" s="100"/>
      <c r="J116" s="106"/>
      <c r="K116" s="103">
        <f t="shared" si="5"/>
        <v>0</v>
      </c>
    </row>
    <row r="117" spans="1:11" ht="13">
      <c r="A117" s="35"/>
      <c r="B117" s="35"/>
      <c r="C117" s="35"/>
      <c r="D117" s="35"/>
      <c r="E117" s="100"/>
      <c r="F117" s="106"/>
      <c r="G117" s="103">
        <f t="shared" si="4"/>
        <v>0</v>
      </c>
      <c r="I117" s="100"/>
      <c r="J117" s="106"/>
      <c r="K117" s="103">
        <f t="shared" si="5"/>
        <v>0</v>
      </c>
    </row>
    <row r="118" spans="1:11" ht="13">
      <c r="A118" s="35"/>
      <c r="B118" s="35"/>
      <c r="C118" s="35"/>
      <c r="D118" s="35"/>
      <c r="E118" s="100"/>
      <c r="F118" s="106"/>
      <c r="G118" s="103">
        <f t="shared" si="4"/>
        <v>0</v>
      </c>
      <c r="I118" s="100"/>
      <c r="J118" s="106"/>
      <c r="K118" s="103">
        <f t="shared" si="5"/>
        <v>0</v>
      </c>
    </row>
    <row r="119" spans="1:11" ht="13">
      <c r="A119" s="35"/>
      <c r="B119" s="35"/>
      <c r="C119" s="35"/>
      <c r="D119" s="35"/>
      <c r="E119" s="100"/>
      <c r="F119" s="106"/>
      <c r="G119" s="103">
        <f t="shared" si="4"/>
        <v>0</v>
      </c>
      <c r="I119" s="100"/>
      <c r="J119" s="106"/>
      <c r="K119" s="103">
        <f t="shared" si="5"/>
        <v>0</v>
      </c>
    </row>
    <row r="120" spans="1:11" ht="13">
      <c r="A120" s="35"/>
      <c r="B120" s="35"/>
      <c r="C120" s="35"/>
      <c r="D120" s="35"/>
      <c r="E120" s="100"/>
      <c r="F120" s="106"/>
      <c r="G120" s="103">
        <f t="shared" si="4"/>
        <v>0</v>
      </c>
      <c r="I120" s="100"/>
      <c r="J120" s="106"/>
      <c r="K120" s="103">
        <f t="shared" si="5"/>
        <v>0</v>
      </c>
    </row>
    <row r="121" spans="1:11" ht="13">
      <c r="A121" s="35"/>
      <c r="B121" s="35"/>
      <c r="C121" s="35"/>
      <c r="D121" s="35"/>
      <c r="E121" s="100"/>
      <c r="F121" s="106"/>
      <c r="G121" s="103">
        <f t="shared" si="4"/>
        <v>0</v>
      </c>
      <c r="I121" s="100"/>
      <c r="J121" s="106"/>
      <c r="K121" s="103">
        <f t="shared" si="5"/>
        <v>0</v>
      </c>
    </row>
    <row r="122" spans="1:11" ht="13">
      <c r="A122" s="35"/>
      <c r="B122" s="35"/>
      <c r="C122" s="35"/>
      <c r="D122" s="35"/>
      <c r="E122" s="100"/>
      <c r="F122" s="106"/>
      <c r="G122" s="103">
        <f t="shared" si="4"/>
        <v>0</v>
      </c>
      <c r="I122" s="100"/>
      <c r="J122" s="106"/>
      <c r="K122" s="103">
        <f t="shared" si="5"/>
        <v>0</v>
      </c>
    </row>
    <row r="123" spans="1:11" ht="13">
      <c r="A123" s="35"/>
      <c r="B123" s="35"/>
      <c r="C123" s="35"/>
      <c r="D123" s="35"/>
      <c r="E123" s="99"/>
      <c r="F123" s="105"/>
      <c r="G123" s="103">
        <f t="shared" si="4"/>
        <v>0</v>
      </c>
      <c r="I123" s="100"/>
      <c r="J123" s="106"/>
      <c r="K123" s="103">
        <f t="shared" si="5"/>
        <v>0</v>
      </c>
    </row>
    <row r="124" spans="1:11" ht="13">
      <c r="A124" s="35"/>
      <c r="B124" s="35"/>
      <c r="C124" s="35"/>
      <c r="D124" s="35"/>
      <c r="E124" s="100"/>
      <c r="F124" s="106"/>
      <c r="G124" s="103">
        <f t="shared" si="4"/>
        <v>0</v>
      </c>
      <c r="I124" s="100"/>
      <c r="J124" s="106"/>
      <c r="K124" s="103">
        <f t="shared" si="5"/>
        <v>0</v>
      </c>
    </row>
    <row r="125" spans="1:11" ht="13">
      <c r="A125" s="35"/>
      <c r="B125" s="35"/>
      <c r="C125" s="35"/>
      <c r="D125" s="35"/>
      <c r="E125" s="100"/>
      <c r="F125" s="106"/>
      <c r="G125" s="103">
        <f t="shared" si="4"/>
        <v>0</v>
      </c>
      <c r="I125" s="100"/>
      <c r="J125" s="106"/>
      <c r="K125" s="103">
        <f t="shared" si="5"/>
        <v>0</v>
      </c>
    </row>
    <row r="126" spans="1:11" ht="13">
      <c r="A126" s="35"/>
      <c r="B126" s="35"/>
      <c r="C126" s="35"/>
      <c r="D126" s="35"/>
      <c r="E126" s="100"/>
      <c r="F126" s="106"/>
      <c r="G126" s="103">
        <f t="shared" si="4"/>
        <v>0</v>
      </c>
      <c r="I126" s="100"/>
      <c r="J126" s="106"/>
      <c r="K126" s="103">
        <f t="shared" si="5"/>
        <v>0</v>
      </c>
    </row>
    <row r="127" spans="1:11" ht="13">
      <c r="A127" s="35"/>
      <c r="B127" s="35"/>
      <c r="C127" s="35"/>
      <c r="D127" s="35"/>
      <c r="E127" s="100"/>
      <c r="F127" s="106"/>
      <c r="G127" s="103">
        <f t="shared" si="4"/>
        <v>0</v>
      </c>
      <c r="I127" s="100"/>
      <c r="J127" s="106"/>
      <c r="K127" s="103">
        <f t="shared" si="5"/>
        <v>0</v>
      </c>
    </row>
    <row r="128" spans="1:11" ht="13">
      <c r="A128" s="35"/>
      <c r="B128" s="35"/>
      <c r="C128" s="35"/>
      <c r="D128" s="35"/>
      <c r="E128" s="100"/>
      <c r="F128" s="106"/>
      <c r="G128" s="103">
        <f t="shared" si="4"/>
        <v>0</v>
      </c>
      <c r="I128" s="100"/>
      <c r="J128" s="106"/>
      <c r="K128" s="103">
        <f t="shared" si="5"/>
        <v>0</v>
      </c>
    </row>
    <row r="129" spans="1:11" ht="13">
      <c r="A129" s="35"/>
      <c r="B129" s="35"/>
      <c r="C129" s="35"/>
      <c r="D129" s="35"/>
      <c r="E129" s="100"/>
      <c r="F129" s="106"/>
      <c r="G129" s="103">
        <f t="shared" si="4"/>
        <v>0</v>
      </c>
      <c r="I129" s="100"/>
      <c r="J129" s="106"/>
      <c r="K129" s="103">
        <f t="shared" si="5"/>
        <v>0</v>
      </c>
    </row>
    <row r="130" spans="1:11" ht="13">
      <c r="A130" s="35"/>
      <c r="B130" s="35"/>
      <c r="C130" s="35"/>
      <c r="D130" s="35"/>
      <c r="E130" s="99"/>
      <c r="F130" s="105"/>
      <c r="G130" s="103">
        <f t="shared" si="4"/>
        <v>0</v>
      </c>
      <c r="I130" s="100"/>
      <c r="J130" s="106"/>
      <c r="K130" s="103">
        <f t="shared" si="5"/>
        <v>0</v>
      </c>
    </row>
    <row r="131" spans="1:11" ht="13">
      <c r="A131" s="35"/>
      <c r="B131" s="35"/>
      <c r="C131" s="35"/>
      <c r="D131" s="35"/>
      <c r="E131" s="100"/>
      <c r="F131" s="106"/>
      <c r="G131" s="103">
        <f t="shared" si="4"/>
        <v>0</v>
      </c>
      <c r="I131" s="100"/>
      <c r="J131" s="106"/>
      <c r="K131" s="103">
        <f t="shared" si="5"/>
        <v>0</v>
      </c>
    </row>
    <row r="132" spans="1:11" ht="13">
      <c r="A132" s="35"/>
      <c r="B132" s="35"/>
      <c r="C132" s="35"/>
      <c r="D132" s="35"/>
      <c r="E132" s="100"/>
      <c r="F132" s="106"/>
      <c r="G132" s="103">
        <f t="shared" si="4"/>
        <v>0</v>
      </c>
      <c r="I132" s="100"/>
      <c r="J132" s="106"/>
      <c r="K132" s="103">
        <f t="shared" si="5"/>
        <v>0</v>
      </c>
    </row>
    <row r="133" spans="1:11" ht="13">
      <c r="A133" s="35"/>
      <c r="B133" s="35"/>
      <c r="C133" s="35"/>
      <c r="D133" s="35"/>
      <c r="E133" s="100"/>
      <c r="F133" s="106"/>
      <c r="G133" s="103">
        <f t="shared" si="4"/>
        <v>0</v>
      </c>
      <c r="I133" s="100"/>
      <c r="J133" s="106"/>
      <c r="K133" s="103">
        <f t="shared" si="5"/>
        <v>0</v>
      </c>
    </row>
    <row r="134" spans="1:11" ht="13">
      <c r="A134" s="35"/>
      <c r="B134" s="35"/>
      <c r="C134" s="35"/>
      <c r="D134" s="35"/>
      <c r="E134" s="100"/>
      <c r="F134" s="106"/>
      <c r="G134" s="103">
        <f t="shared" si="4"/>
        <v>0</v>
      </c>
      <c r="I134" s="100"/>
      <c r="J134" s="106"/>
      <c r="K134" s="103">
        <f t="shared" si="5"/>
        <v>0</v>
      </c>
    </row>
    <row r="135" spans="1:11" ht="13">
      <c r="A135" s="35"/>
      <c r="B135" s="35"/>
      <c r="C135" s="35"/>
      <c r="D135" s="35"/>
      <c r="E135" s="100"/>
      <c r="F135" s="106"/>
      <c r="G135" s="103">
        <f t="shared" si="4"/>
        <v>0</v>
      </c>
      <c r="I135" s="100"/>
      <c r="J135" s="106"/>
      <c r="K135" s="103">
        <f t="shared" si="5"/>
        <v>0</v>
      </c>
    </row>
    <row r="136" spans="1:11" ht="13">
      <c r="A136" s="35"/>
      <c r="B136" s="35"/>
      <c r="C136" s="35"/>
      <c r="D136" s="35"/>
      <c r="E136" s="100"/>
      <c r="F136" s="106"/>
      <c r="G136" s="103">
        <f t="shared" si="4"/>
        <v>0</v>
      </c>
      <c r="I136" s="100"/>
      <c r="J136" s="106"/>
      <c r="K136" s="103">
        <f t="shared" si="5"/>
        <v>0</v>
      </c>
    </row>
    <row r="137" spans="1:11" ht="13">
      <c r="A137" s="35"/>
      <c r="B137" s="35"/>
      <c r="C137" s="35"/>
      <c r="D137" s="35"/>
      <c r="E137" s="99"/>
      <c r="F137" s="105"/>
      <c r="G137" s="103">
        <f t="shared" si="4"/>
        <v>0</v>
      </c>
      <c r="I137" s="100"/>
      <c r="J137" s="106"/>
      <c r="K137" s="103">
        <f t="shared" si="5"/>
        <v>0</v>
      </c>
    </row>
    <row r="138" spans="1:11" ht="13">
      <c r="A138" s="35"/>
      <c r="B138" s="35"/>
      <c r="C138" s="35"/>
      <c r="D138" s="35"/>
      <c r="E138" s="100"/>
      <c r="F138" s="106"/>
      <c r="G138" s="103">
        <f t="shared" si="4"/>
        <v>0</v>
      </c>
      <c r="I138" s="100"/>
      <c r="J138" s="106"/>
      <c r="K138" s="103">
        <f t="shared" si="5"/>
        <v>0</v>
      </c>
    </row>
    <row r="139" spans="1:11" ht="13">
      <c r="A139" s="35"/>
      <c r="B139" s="35"/>
      <c r="C139" s="35"/>
      <c r="D139" s="35"/>
      <c r="E139" s="100"/>
      <c r="F139" s="106"/>
      <c r="G139" s="103">
        <f t="shared" si="4"/>
        <v>0</v>
      </c>
      <c r="I139" s="100"/>
      <c r="J139" s="106"/>
      <c r="K139" s="103">
        <f t="shared" si="5"/>
        <v>0</v>
      </c>
    </row>
    <row r="140" spans="1:11" ht="13">
      <c r="A140" s="35"/>
      <c r="B140" s="35"/>
      <c r="C140" s="35"/>
      <c r="D140" s="35"/>
      <c r="E140" s="100"/>
      <c r="F140" s="106"/>
      <c r="G140" s="103">
        <f t="shared" si="4"/>
        <v>0</v>
      </c>
      <c r="I140" s="100"/>
      <c r="J140" s="106"/>
      <c r="K140" s="103">
        <f t="shared" si="5"/>
        <v>0</v>
      </c>
    </row>
    <row r="141" spans="1:11" ht="13">
      <c r="A141" s="35"/>
      <c r="B141" s="35"/>
      <c r="C141" s="35"/>
      <c r="D141" s="35"/>
      <c r="E141" s="100"/>
      <c r="F141" s="106"/>
      <c r="G141" s="103">
        <f t="shared" si="4"/>
        <v>0</v>
      </c>
      <c r="I141" s="100"/>
      <c r="J141" s="106"/>
      <c r="K141" s="103">
        <f t="shared" si="5"/>
        <v>0</v>
      </c>
    </row>
    <row r="142" spans="1:11" ht="13">
      <c r="A142" s="35"/>
      <c r="B142" s="35"/>
      <c r="C142" s="35"/>
      <c r="D142" s="35"/>
      <c r="E142" s="100"/>
      <c r="F142" s="106"/>
      <c r="G142" s="103">
        <f t="shared" si="4"/>
        <v>0</v>
      </c>
      <c r="I142" s="100"/>
      <c r="J142" s="106"/>
      <c r="K142" s="103">
        <f t="shared" si="5"/>
        <v>0</v>
      </c>
    </row>
    <row r="143" spans="1:11" ht="13">
      <c r="A143" s="35"/>
      <c r="B143" s="35"/>
      <c r="C143" s="35"/>
      <c r="D143" s="35"/>
      <c r="E143" s="100"/>
      <c r="F143" s="106"/>
      <c r="G143" s="103">
        <f t="shared" si="4"/>
        <v>0</v>
      </c>
      <c r="I143" s="100"/>
      <c r="J143" s="106"/>
      <c r="K143" s="103">
        <f t="shared" si="5"/>
        <v>0</v>
      </c>
    </row>
    <row r="144" spans="1:11" ht="13">
      <c r="A144" s="35"/>
      <c r="B144" s="35"/>
      <c r="C144" s="35"/>
      <c r="D144" s="35"/>
      <c r="E144" s="99"/>
      <c r="F144" s="105"/>
      <c r="G144" s="103">
        <f t="shared" si="4"/>
        <v>0</v>
      </c>
      <c r="I144" s="100"/>
      <c r="J144" s="106"/>
      <c r="K144" s="103">
        <f t="shared" si="5"/>
        <v>0</v>
      </c>
    </row>
    <row r="145" spans="1:11" ht="13">
      <c r="A145" s="35"/>
      <c r="B145" s="35"/>
      <c r="C145" s="35"/>
      <c r="D145" s="35"/>
      <c r="E145" s="100"/>
      <c r="F145" s="106"/>
      <c r="G145" s="103">
        <f t="shared" si="4"/>
        <v>0</v>
      </c>
      <c r="I145" s="100"/>
      <c r="J145" s="106"/>
      <c r="K145" s="103">
        <f t="shared" si="5"/>
        <v>0</v>
      </c>
    </row>
    <row r="146" spans="1:11" ht="13">
      <c r="A146" s="35"/>
      <c r="B146" s="35"/>
      <c r="C146" s="35"/>
      <c r="D146" s="35"/>
      <c r="E146" s="100"/>
      <c r="F146" s="106"/>
      <c r="G146" s="103">
        <f t="shared" si="4"/>
        <v>0</v>
      </c>
      <c r="I146" s="100"/>
      <c r="J146" s="106"/>
      <c r="K146" s="103">
        <f t="shared" si="5"/>
        <v>0</v>
      </c>
    </row>
    <row r="147" spans="1:11" ht="13">
      <c r="A147" s="35"/>
      <c r="B147" s="35"/>
      <c r="C147" s="35"/>
      <c r="D147" s="35"/>
      <c r="E147" s="100"/>
      <c r="F147" s="106"/>
      <c r="G147" s="103">
        <f t="shared" si="4"/>
        <v>0</v>
      </c>
      <c r="I147" s="100"/>
      <c r="J147" s="106"/>
      <c r="K147" s="103">
        <f t="shared" si="5"/>
        <v>0</v>
      </c>
    </row>
    <row r="148" spans="1:11" ht="13">
      <c r="A148" s="35"/>
      <c r="B148" s="35"/>
      <c r="C148" s="35"/>
      <c r="D148" s="35"/>
      <c r="E148" s="100"/>
      <c r="F148" s="106"/>
      <c r="G148" s="103">
        <f>IF(E148*F148=0,0,E148*F148)</f>
        <v>0</v>
      </c>
      <c r="I148" s="100"/>
      <c r="J148" s="106"/>
      <c r="K148" s="103">
        <f>IF(I148*J148=0,0,I148*J148)</f>
        <v>0</v>
      </c>
    </row>
    <row r="149" spans="1:11" ht="13">
      <c r="A149" s="35"/>
      <c r="B149" s="35"/>
      <c r="C149" s="35"/>
      <c r="D149" s="35"/>
      <c r="E149" s="100"/>
      <c r="F149" s="106"/>
      <c r="G149" s="103">
        <f>IF(E149*F149=0,0,E149*F149)</f>
        <v>0</v>
      </c>
      <c r="I149" s="100"/>
      <c r="J149" s="106"/>
      <c r="K149" s="103">
        <f>IF(I149*J149=0,0,I149*J149)</f>
        <v>0</v>
      </c>
    </row>
  </sheetData>
  <sheetProtection algorithmName="SHA-512" hashValue="cnL6DIzJ8VTwVFo39Mwb16TidTOeI7HAspJ44GcgTuvjv+QGHRhUaKx7oCrXG+sFzEihtaWeyN3+1BR/dfgnRA==" saltValue="t2ZSeV3UFLcQUqQ6HNurWQ==" spinCount="100000" sheet="1" formatCells="0" sort="0" autoFilter="0" pivotTables="0"/>
  <autoFilter ref="A9:K9" xr:uid="{00000000-0009-0000-0000-00000B000000}"/>
  <mergeCells count="5">
    <mergeCell ref="A7:D7"/>
    <mergeCell ref="E7:G7"/>
    <mergeCell ref="E4:G4"/>
    <mergeCell ref="I4:K4"/>
    <mergeCell ref="I7:K7"/>
  </mergeCells>
  <conditionalFormatting sqref="A11:F149">
    <cfRule type="expression" dxfId="14" priority="6">
      <formula>$A$1=TRUE</formula>
    </cfRule>
  </conditionalFormatting>
  <conditionalFormatting sqref="E11:K149">
    <cfRule type="cellIs" dxfId="13" priority="1" operator="lessThan">
      <formula>0</formula>
    </cfRule>
  </conditionalFormatting>
  <conditionalFormatting sqref="G11:G149">
    <cfRule type="cellIs" dxfId="12" priority="5" operator="equal">
      <formula>0</formula>
    </cfRule>
  </conditionalFormatting>
  <conditionalFormatting sqref="I11:J149">
    <cfRule type="expression" dxfId="11" priority="3">
      <formula>$A$1=TRUE</formula>
    </cfRule>
  </conditionalFormatting>
  <conditionalFormatting sqref="K11:K149">
    <cfRule type="cellIs" dxfId="10"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G11:G70 K11 K14:K70 K12 L12:N12 K13 L13:N13 L11:N11 L14:N70"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4D9"/>
  </sheetPr>
  <dimension ref="A1:L153"/>
  <sheetViews>
    <sheetView showGridLines="0" topLeftCell="A9" zoomScale="85" zoomScaleNormal="85" workbookViewId="0">
      <selection activeCell="E15" sqref="E15"/>
    </sheetView>
  </sheetViews>
  <sheetFormatPr defaultColWidth="9.26953125" defaultRowHeight="12.5"/>
  <cols>
    <col min="1" max="1" width="67.54296875" style="1" customWidth="1"/>
    <col min="2" max="3" width="32" style="1" customWidth="1"/>
    <col min="4" max="4" width="25.7265625" style="1" customWidth="1"/>
    <col min="5" max="5" width="19.453125" style="1" customWidth="1"/>
    <col min="6" max="6" width="0.7265625" style="1" customWidth="1"/>
    <col min="7" max="7" width="19.453125" style="1" customWidth="1"/>
    <col min="8" max="8" width="9.26953125" style="1"/>
    <col min="9" max="9" width="63.7265625" style="1" customWidth="1"/>
    <col min="10" max="10" width="10.26953125" style="1" customWidth="1"/>
    <col min="11" max="11" width="0.7265625" style="1" customWidth="1"/>
    <col min="12" max="12" width="10.26953125" style="1" customWidth="1"/>
    <col min="13" max="16384" width="9.26953125" style="1"/>
  </cols>
  <sheetData>
    <row r="1" spans="1:12">
      <c r="A1" s="3" t="b">
        <f>Voorblad!$B$71</f>
        <v>1</v>
      </c>
      <c r="B1" s="3"/>
      <c r="C1" s="3"/>
      <c r="D1" s="3"/>
    </row>
    <row r="2" spans="1:12" ht="13">
      <c r="A2" s="40" t="str">
        <f>'Samenvattend overzicht'!B3</f>
        <v>Projecttitel</v>
      </c>
      <c r="B2" s="1" t="str">
        <f>'Samenvattend overzicht'!C3</f>
        <v>Titel van het project</v>
      </c>
    </row>
    <row r="3" spans="1:12" ht="13">
      <c r="A3" s="40" t="str">
        <f>'Samenvattend overzicht'!B4</f>
        <v>Aanvrager</v>
      </c>
      <c r="B3" s="1" t="str">
        <f>'Samenvattend overzicht'!C4</f>
        <v>Hogeschool die de aanvraag indient</v>
      </c>
    </row>
    <row r="4" spans="1:12" ht="13">
      <c r="A4" s="67" t="str">
        <f ca="1">MID(CELL("bestandsnaam",$A$1),FIND("]",CELL("bestandsnaam",$A$1))+1,31)</f>
        <v>Materieel</v>
      </c>
      <c r="E4" s="112" t="s">
        <v>76</v>
      </c>
      <c r="F4" s="21"/>
      <c r="G4" s="112" t="s">
        <v>78</v>
      </c>
    </row>
    <row r="5" spans="1:12" ht="13" hidden="1">
      <c r="A5" s="41" t="s">
        <v>170</v>
      </c>
      <c r="B5" s="12"/>
      <c r="C5" s="12"/>
      <c r="D5" s="12"/>
      <c r="E5" s="111">
        <f>SUM(E17:E10068)</f>
        <v>0</v>
      </c>
      <c r="G5" s="111">
        <f>SUM(G17:G10068)</f>
        <v>0</v>
      </c>
    </row>
    <row r="6" spans="1:12">
      <c r="A6" s="42" t="str">
        <f>Voorblad!B4</f>
        <v>Begrotingsformat incl. format voor voortgangs- en eindrapportage</v>
      </c>
      <c r="F6" s="7"/>
    </row>
    <row r="7" spans="1:12">
      <c r="A7" s="42"/>
      <c r="F7" s="7"/>
    </row>
    <row r="8" spans="1:12" ht="13">
      <c r="A8" s="2" t="s">
        <v>148</v>
      </c>
      <c r="F8" s="7"/>
    </row>
    <row r="9" spans="1:12" ht="173.65" customHeight="1">
      <c r="A9" s="281" t="str">
        <f>Voorblad!B25</f>
        <v>In de werkbladen Werkpakket 1 t/m 6 en Projectmanagement kunt u uitsluitend loonkosten begroten. Alle kosten die niet zijn gebaseerd op uren, zijn materiële kosten of afschrijvingen op investeringen. Zie de call for proposals voor het onderscheid en de bepalingen. Deze vermeldt u in het werkblad Materieel.
In kolom A zet u de omschrijving van de materiële kosten of afschrijving op de investering.
Kolom B en C kunt u gebruiken om de kosten verder te specificeren.
In kolom D voert u de organisatie op die deze kosten maakt. Als het gaat om het inkopen van diensten of materialen bij een organisatie die geen consortiumpartner is, geef dan de naam van de organisatie die deze kosten betaalt. Vaak is dat de penvoerder. Het is belangrijk dat u hier de naam opvoert van een van de partijen die in het consortium deelnemen, zodat de kosten ook onder die organisatie vallen op werkblad Dekking.
In kolom E zet u het bedrag.
In cel E15 geeft u het subsidiebedrag op dat u voor alle materiële kosten en afschrijvingen op investeringen samen aanvraagt.
Let op: voor een sluitende begroting kan het bedrag in cel E15 niet lager zijn dan het subsidiebedrag dat wordt besteed aan kosten van de partners. En het kan niet hoger zijn dan het bedrag dat wordt besteed aan materiële kosten van hogescholen en het subsidiebedrag voor kosten partners samen.</v>
      </c>
      <c r="B9" s="281"/>
      <c r="C9" s="281"/>
      <c r="F9" s="7"/>
    </row>
    <row r="10" spans="1:12">
      <c r="A10" s="42"/>
      <c r="F10" s="7"/>
    </row>
    <row r="11" spans="1:12" ht="13">
      <c r="A11" s="320" t="s">
        <v>14</v>
      </c>
      <c r="B11" s="321"/>
      <c r="C11" s="192"/>
      <c r="D11" s="113"/>
      <c r="E11" s="65" t="s">
        <v>76</v>
      </c>
      <c r="G11" s="66" t="s">
        <v>78</v>
      </c>
      <c r="I11" s="4"/>
      <c r="J11" s="4"/>
      <c r="K11" s="4"/>
      <c r="L11" s="4"/>
    </row>
    <row r="12" spans="1:12" ht="13">
      <c r="A12" s="27" t="s">
        <v>172</v>
      </c>
      <c r="B12" s="28" t="s">
        <v>173</v>
      </c>
      <c r="C12" s="28" t="s">
        <v>174</v>
      </c>
      <c r="D12" s="28" t="s">
        <v>175</v>
      </c>
      <c r="E12" s="26" t="s">
        <v>176</v>
      </c>
      <c r="G12" s="30" t="s">
        <v>192</v>
      </c>
    </row>
    <row r="13" spans="1:12" ht="13.5" thickBot="1">
      <c r="A13" s="90" t="s">
        <v>193</v>
      </c>
      <c r="B13" s="110" t="s">
        <v>194</v>
      </c>
      <c r="C13" s="110" t="s">
        <v>194</v>
      </c>
      <c r="D13" s="110" t="s">
        <v>153</v>
      </c>
      <c r="E13" s="75" t="s">
        <v>195</v>
      </c>
      <c r="F13" s="150"/>
      <c r="G13" s="75" t="s">
        <v>195</v>
      </c>
      <c r="J13" s="64"/>
      <c r="L13" s="64"/>
    </row>
    <row r="14" spans="1:12" ht="13.5" thickTop="1">
      <c r="A14" s="4"/>
      <c r="B14" s="4"/>
      <c r="C14" s="4"/>
      <c r="D14" s="5" t="s">
        <v>196</v>
      </c>
      <c r="E14" s="232">
        <f>SUM(E17:E153)</f>
        <v>0</v>
      </c>
      <c r="F14" s="233"/>
      <c r="G14" s="232">
        <f>SUM(G17:G153)</f>
        <v>0</v>
      </c>
      <c r="H14" s="11"/>
      <c r="J14" s="64"/>
      <c r="L14" s="64"/>
    </row>
    <row r="15" spans="1:12" ht="13">
      <c r="A15" s="4"/>
      <c r="B15" s="4"/>
      <c r="C15" s="4"/>
      <c r="D15" s="98" t="s">
        <v>197</v>
      </c>
      <c r="E15" s="61"/>
      <c r="F15" s="233"/>
      <c r="G15" s="61"/>
      <c r="H15" s="11"/>
      <c r="J15" s="64"/>
      <c r="L15" s="64"/>
    </row>
    <row r="16" spans="1:12" ht="13.5" thickBot="1">
      <c r="A16" s="77"/>
      <c r="B16" s="77"/>
      <c r="C16" s="77"/>
      <c r="D16" s="109" t="s">
        <v>198</v>
      </c>
      <c r="E16" s="234">
        <f>E14-E15</f>
        <v>0</v>
      </c>
      <c r="F16" s="234"/>
      <c r="G16" s="234">
        <f>G14-G15</f>
        <v>0</v>
      </c>
      <c r="H16" s="46"/>
      <c r="J16" s="244"/>
      <c r="L16" s="245"/>
    </row>
    <row r="17" spans="1:7" s="10" customFormat="1" ht="13" thickTop="1">
      <c r="A17" s="108"/>
      <c r="B17" s="108"/>
      <c r="C17" s="108"/>
      <c r="D17" s="35"/>
      <c r="E17" s="235"/>
      <c r="F17" s="236"/>
      <c r="G17" s="235"/>
    </row>
    <row r="18" spans="1:7">
      <c r="A18" s="36"/>
      <c r="B18" s="36"/>
      <c r="C18" s="36"/>
      <c r="D18" s="35"/>
      <c r="E18" s="235"/>
      <c r="F18" s="233"/>
      <c r="G18" s="235"/>
    </row>
    <row r="19" spans="1:7">
      <c r="A19" s="36"/>
      <c r="B19" s="36"/>
      <c r="C19" s="36"/>
      <c r="D19" s="35"/>
      <c r="E19" s="235"/>
      <c r="F19" s="233"/>
      <c r="G19" s="235"/>
    </row>
    <row r="20" spans="1:7">
      <c r="A20" s="36"/>
      <c r="B20" s="36"/>
      <c r="C20" s="36"/>
      <c r="D20" s="35"/>
      <c r="E20" s="235"/>
      <c r="F20" s="233"/>
      <c r="G20" s="235"/>
    </row>
    <row r="21" spans="1:7">
      <c r="A21" s="36"/>
      <c r="B21" s="36"/>
      <c r="C21" s="36"/>
      <c r="D21" s="35"/>
      <c r="E21" s="61"/>
      <c r="F21" s="233"/>
      <c r="G21" s="237"/>
    </row>
    <row r="22" spans="1:7">
      <c r="A22" s="36"/>
      <c r="B22" s="36"/>
      <c r="C22" s="36"/>
      <c r="D22" s="35"/>
      <c r="E22" s="61"/>
      <c r="F22" s="233"/>
      <c r="G22" s="237"/>
    </row>
    <row r="23" spans="1:7">
      <c r="A23" s="36"/>
      <c r="B23" s="36"/>
      <c r="C23" s="36"/>
      <c r="D23" s="35"/>
      <c r="E23" s="61"/>
      <c r="F23" s="233"/>
      <c r="G23" s="237"/>
    </row>
    <row r="24" spans="1:7">
      <c r="A24" s="36"/>
      <c r="B24" s="36"/>
      <c r="C24" s="36"/>
      <c r="D24" s="59"/>
      <c r="E24" s="61"/>
      <c r="F24" s="233"/>
      <c r="G24" s="237"/>
    </row>
    <row r="25" spans="1:7">
      <c r="A25" s="36"/>
      <c r="B25" s="36"/>
      <c r="C25" s="36"/>
      <c r="D25" s="59"/>
      <c r="E25" s="61"/>
      <c r="F25" s="233"/>
      <c r="G25" s="237"/>
    </row>
    <row r="26" spans="1:7">
      <c r="A26" s="36"/>
      <c r="B26" s="36"/>
      <c r="C26" s="36"/>
      <c r="D26" s="59"/>
      <c r="E26" s="61"/>
      <c r="F26" s="233"/>
      <c r="G26" s="237"/>
    </row>
    <row r="27" spans="1:7">
      <c r="A27" s="36"/>
      <c r="B27" s="36"/>
      <c r="C27" s="36"/>
      <c r="D27" s="59"/>
      <c r="E27" s="61"/>
      <c r="F27" s="233"/>
      <c r="G27" s="237"/>
    </row>
    <row r="28" spans="1:7">
      <c r="A28" s="36"/>
      <c r="B28" s="36"/>
      <c r="C28" s="36"/>
      <c r="D28" s="59"/>
      <c r="E28" s="61"/>
      <c r="F28" s="233"/>
      <c r="G28" s="237"/>
    </row>
    <row r="29" spans="1:7">
      <c r="A29" s="36"/>
      <c r="B29" s="36"/>
      <c r="C29" s="36"/>
      <c r="D29" s="59"/>
      <c r="E29" s="61"/>
      <c r="F29" s="233"/>
      <c r="G29" s="237"/>
    </row>
    <row r="30" spans="1:7">
      <c r="A30" s="36"/>
      <c r="B30" s="36"/>
      <c r="C30" s="36"/>
      <c r="D30" s="59"/>
      <c r="E30" s="61"/>
      <c r="F30" s="233"/>
      <c r="G30" s="237"/>
    </row>
    <row r="31" spans="1:7">
      <c r="A31" s="36"/>
      <c r="B31" s="36"/>
      <c r="C31" s="36"/>
      <c r="D31" s="59"/>
      <c r="E31" s="61"/>
      <c r="F31" s="233"/>
      <c r="G31" s="237"/>
    </row>
    <row r="32" spans="1:7">
      <c r="A32" s="36"/>
      <c r="B32" s="36"/>
      <c r="C32" s="36"/>
      <c r="D32" s="59"/>
      <c r="E32" s="61"/>
      <c r="F32" s="233"/>
      <c r="G32" s="237"/>
    </row>
    <row r="33" spans="1:7">
      <c r="A33" s="36"/>
      <c r="B33" s="36"/>
      <c r="C33" s="36"/>
      <c r="D33" s="59"/>
      <c r="E33" s="61"/>
      <c r="F33" s="233"/>
      <c r="G33" s="237"/>
    </row>
    <row r="34" spans="1:7">
      <c r="A34" s="36"/>
      <c r="B34" s="36"/>
      <c r="C34" s="36"/>
      <c r="D34" s="59"/>
      <c r="E34" s="61"/>
      <c r="F34" s="233"/>
      <c r="G34" s="237"/>
    </row>
    <row r="35" spans="1:7">
      <c r="A35" s="36"/>
      <c r="B35" s="36"/>
      <c r="C35" s="36"/>
      <c r="D35" s="59"/>
      <c r="E35" s="61"/>
      <c r="F35" s="233"/>
      <c r="G35" s="237"/>
    </row>
    <row r="36" spans="1:7">
      <c r="A36" s="36"/>
      <c r="B36" s="36"/>
      <c r="C36" s="36"/>
      <c r="D36" s="59"/>
      <c r="E36" s="61"/>
      <c r="F36" s="233"/>
      <c r="G36" s="61"/>
    </row>
    <row r="37" spans="1:7">
      <c r="A37" s="36"/>
      <c r="B37" s="36"/>
      <c r="C37" s="36"/>
      <c r="D37" s="59"/>
      <c r="E37" s="61"/>
      <c r="F37" s="233"/>
      <c r="G37" s="61"/>
    </row>
    <row r="38" spans="1:7">
      <c r="A38" s="36"/>
      <c r="B38" s="36"/>
      <c r="C38" s="36"/>
      <c r="D38" s="59"/>
      <c r="E38" s="61"/>
      <c r="F38" s="233"/>
      <c r="G38" s="61"/>
    </row>
    <row r="39" spans="1:7">
      <c r="A39" s="36"/>
      <c r="B39" s="36"/>
      <c r="C39" s="36"/>
      <c r="D39" s="59"/>
      <c r="E39" s="61"/>
      <c r="F39" s="233"/>
      <c r="G39" s="61"/>
    </row>
    <row r="40" spans="1:7">
      <c r="A40" s="36"/>
      <c r="B40" s="36"/>
      <c r="C40" s="36"/>
      <c r="D40" s="59"/>
      <c r="E40" s="61"/>
      <c r="F40" s="233"/>
      <c r="G40" s="61"/>
    </row>
    <row r="41" spans="1:7">
      <c r="A41" s="36"/>
      <c r="B41" s="36"/>
      <c r="C41" s="36"/>
      <c r="D41" s="59"/>
      <c r="E41" s="61"/>
      <c r="F41" s="233"/>
      <c r="G41" s="61"/>
    </row>
    <row r="42" spans="1:7">
      <c r="A42" s="36"/>
      <c r="B42" s="36"/>
      <c r="C42" s="36"/>
      <c r="D42" s="59"/>
      <c r="E42" s="61"/>
      <c r="F42" s="233"/>
      <c r="G42" s="61"/>
    </row>
    <row r="43" spans="1:7">
      <c r="A43" s="36"/>
      <c r="B43" s="36"/>
      <c r="C43" s="36"/>
      <c r="D43" s="59"/>
      <c r="E43" s="61"/>
      <c r="F43" s="233"/>
      <c r="G43" s="61"/>
    </row>
    <row r="44" spans="1:7">
      <c r="A44" s="36"/>
      <c r="B44" s="36"/>
      <c r="C44" s="36"/>
      <c r="D44" s="59"/>
      <c r="E44" s="61"/>
      <c r="F44" s="233"/>
      <c r="G44" s="61"/>
    </row>
    <row r="45" spans="1:7">
      <c r="A45" s="36"/>
      <c r="B45" s="36"/>
      <c r="C45" s="36"/>
      <c r="D45" s="59"/>
      <c r="E45" s="61"/>
      <c r="F45" s="233"/>
      <c r="G45" s="61"/>
    </row>
    <row r="46" spans="1:7">
      <c r="A46" s="36"/>
      <c r="B46" s="36"/>
      <c r="C46" s="36"/>
      <c r="D46" s="59"/>
      <c r="E46" s="61"/>
      <c r="F46" s="233"/>
      <c r="G46" s="61"/>
    </row>
    <row r="47" spans="1:7">
      <c r="A47" s="36"/>
      <c r="B47" s="36"/>
      <c r="C47" s="36"/>
      <c r="D47" s="59"/>
      <c r="E47" s="61"/>
      <c r="F47" s="233"/>
      <c r="G47" s="61"/>
    </row>
    <row r="48" spans="1:7">
      <c r="A48" s="36"/>
      <c r="B48" s="36"/>
      <c r="C48" s="36"/>
      <c r="D48" s="59"/>
      <c r="E48" s="61"/>
      <c r="F48" s="233"/>
      <c r="G48" s="61"/>
    </row>
    <row r="49" spans="1:7">
      <c r="A49" s="36"/>
      <c r="B49" s="36"/>
      <c r="C49" s="36"/>
      <c r="D49" s="59"/>
      <c r="E49" s="61"/>
      <c r="F49" s="233"/>
      <c r="G49" s="61"/>
    </row>
    <row r="50" spans="1:7">
      <c r="A50" s="36"/>
      <c r="B50" s="36"/>
      <c r="C50" s="36"/>
      <c r="D50" s="59"/>
      <c r="E50" s="61"/>
      <c r="F50" s="233"/>
      <c r="G50" s="61"/>
    </row>
    <row r="51" spans="1:7">
      <c r="A51" s="36"/>
      <c r="B51" s="36"/>
      <c r="C51" s="36"/>
      <c r="D51" s="59"/>
      <c r="E51" s="61"/>
      <c r="F51" s="233"/>
      <c r="G51" s="61"/>
    </row>
    <row r="52" spans="1:7">
      <c r="A52" s="36"/>
      <c r="B52" s="36"/>
      <c r="C52" s="36"/>
      <c r="D52" s="59"/>
      <c r="E52" s="61"/>
      <c r="F52" s="233"/>
      <c r="G52" s="61"/>
    </row>
    <row r="53" spans="1:7">
      <c r="A53" s="36"/>
      <c r="B53" s="36"/>
      <c r="C53" s="36"/>
      <c r="D53" s="59"/>
      <c r="E53" s="61"/>
      <c r="F53" s="233"/>
      <c r="G53" s="61"/>
    </row>
    <row r="54" spans="1:7">
      <c r="A54" s="36"/>
      <c r="B54" s="36"/>
      <c r="C54" s="36"/>
      <c r="D54" s="59"/>
      <c r="E54" s="61"/>
      <c r="F54" s="233"/>
      <c r="G54" s="61"/>
    </row>
    <row r="55" spans="1:7">
      <c r="A55" s="36"/>
      <c r="B55" s="36"/>
      <c r="C55" s="36"/>
      <c r="D55" s="59"/>
      <c r="E55" s="61"/>
      <c r="F55" s="233"/>
      <c r="G55" s="61"/>
    </row>
    <row r="56" spans="1:7">
      <c r="A56" s="36"/>
      <c r="B56" s="36"/>
      <c r="C56" s="36"/>
      <c r="D56" s="59"/>
      <c r="E56" s="61"/>
      <c r="F56" s="233"/>
      <c r="G56" s="61"/>
    </row>
    <row r="57" spans="1:7">
      <c r="A57" s="36"/>
      <c r="B57" s="36"/>
      <c r="C57" s="36"/>
      <c r="D57" s="59"/>
      <c r="E57" s="61"/>
      <c r="F57" s="233"/>
      <c r="G57" s="61"/>
    </row>
    <row r="58" spans="1:7">
      <c r="A58" s="36"/>
      <c r="B58" s="36"/>
      <c r="C58" s="36"/>
      <c r="D58" s="59"/>
      <c r="E58" s="61"/>
      <c r="F58" s="233"/>
      <c r="G58" s="61"/>
    </row>
    <row r="59" spans="1:7">
      <c r="A59" s="36"/>
      <c r="B59" s="36"/>
      <c r="C59" s="36"/>
      <c r="D59" s="59"/>
      <c r="E59" s="61"/>
      <c r="F59" s="233"/>
      <c r="G59" s="61"/>
    </row>
    <row r="60" spans="1:7">
      <c r="A60" s="36"/>
      <c r="B60" s="36"/>
      <c r="C60" s="36"/>
      <c r="D60" s="59"/>
      <c r="E60" s="61"/>
      <c r="F60" s="233"/>
      <c r="G60" s="61"/>
    </row>
    <row r="61" spans="1:7">
      <c r="A61" s="36"/>
      <c r="B61" s="36"/>
      <c r="C61" s="36"/>
      <c r="D61" s="59"/>
      <c r="E61" s="61"/>
      <c r="F61" s="233"/>
      <c r="G61" s="61"/>
    </row>
    <row r="62" spans="1:7">
      <c r="A62" s="36"/>
      <c r="B62" s="36"/>
      <c r="C62" s="36"/>
      <c r="D62" s="59"/>
      <c r="E62" s="61"/>
      <c r="F62" s="233"/>
      <c r="G62" s="61"/>
    </row>
    <row r="63" spans="1:7">
      <c r="A63" s="36"/>
      <c r="B63" s="36"/>
      <c r="C63" s="36"/>
      <c r="D63" s="59"/>
      <c r="E63" s="61"/>
      <c r="F63" s="233"/>
      <c r="G63" s="61"/>
    </row>
    <row r="64" spans="1:7">
      <c r="A64" s="36"/>
      <c r="B64" s="36"/>
      <c r="C64" s="36"/>
      <c r="D64" s="59"/>
      <c r="E64" s="61"/>
      <c r="F64" s="233"/>
      <c r="G64" s="61"/>
    </row>
    <row r="65" spans="1:7">
      <c r="A65" s="36"/>
      <c r="B65" s="36"/>
      <c r="C65" s="36"/>
      <c r="D65" s="59"/>
      <c r="E65" s="61"/>
      <c r="F65" s="233"/>
      <c r="G65" s="61"/>
    </row>
    <row r="66" spans="1:7">
      <c r="A66" s="36"/>
      <c r="B66" s="36"/>
      <c r="C66" s="36"/>
      <c r="D66" s="59"/>
      <c r="E66" s="61"/>
      <c r="F66" s="233"/>
      <c r="G66" s="61"/>
    </row>
    <row r="67" spans="1:7">
      <c r="A67" s="36"/>
      <c r="B67" s="36"/>
      <c r="C67" s="36"/>
      <c r="D67" s="59"/>
      <c r="E67" s="61"/>
      <c r="F67" s="233"/>
      <c r="G67" s="61"/>
    </row>
    <row r="68" spans="1:7">
      <c r="A68" s="36"/>
      <c r="B68" s="36"/>
      <c r="C68" s="36"/>
      <c r="D68" s="59"/>
      <c r="E68" s="61"/>
      <c r="F68" s="233"/>
      <c r="G68" s="61"/>
    </row>
    <row r="69" spans="1:7">
      <c r="A69" s="36"/>
      <c r="B69" s="36"/>
      <c r="C69" s="36"/>
      <c r="D69" s="59"/>
      <c r="E69" s="61"/>
      <c r="F69" s="233"/>
      <c r="G69" s="61"/>
    </row>
    <row r="70" spans="1:7">
      <c r="A70" s="36"/>
      <c r="B70" s="36"/>
      <c r="C70" s="36"/>
      <c r="D70" s="59"/>
      <c r="E70" s="61"/>
      <c r="F70" s="233"/>
      <c r="G70" s="61"/>
    </row>
    <row r="71" spans="1:7">
      <c r="A71" s="36"/>
      <c r="B71" s="36"/>
      <c r="C71" s="36"/>
      <c r="D71" s="59"/>
      <c r="E71" s="61"/>
      <c r="F71" s="233"/>
      <c r="G71" s="61"/>
    </row>
    <row r="72" spans="1:7">
      <c r="A72" s="36"/>
      <c r="B72" s="36"/>
      <c r="C72" s="36"/>
      <c r="D72" s="59"/>
      <c r="E72" s="61"/>
      <c r="F72" s="233"/>
      <c r="G72" s="61"/>
    </row>
    <row r="73" spans="1:7">
      <c r="A73" s="36"/>
      <c r="B73" s="36"/>
      <c r="C73" s="36"/>
      <c r="D73" s="59"/>
      <c r="E73" s="61"/>
      <c r="F73" s="233"/>
      <c r="G73" s="61"/>
    </row>
    <row r="74" spans="1:7">
      <c r="A74" s="36"/>
      <c r="B74" s="36"/>
      <c r="C74" s="36"/>
      <c r="D74" s="59"/>
      <c r="E74" s="61"/>
      <c r="F74" s="233"/>
      <c r="G74" s="61"/>
    </row>
    <row r="75" spans="1:7">
      <c r="A75" s="36"/>
      <c r="B75" s="36"/>
      <c r="C75" s="36"/>
      <c r="D75" s="59"/>
      <c r="E75" s="61"/>
      <c r="F75" s="233"/>
      <c r="G75" s="61"/>
    </row>
    <row r="76" spans="1:7">
      <c r="A76" s="36"/>
      <c r="B76" s="36"/>
      <c r="C76" s="36"/>
      <c r="D76" s="59"/>
      <c r="E76" s="61"/>
      <c r="F76" s="233"/>
      <c r="G76" s="61"/>
    </row>
    <row r="77" spans="1:7">
      <c r="A77" s="36"/>
      <c r="B77" s="36"/>
      <c r="C77" s="36"/>
      <c r="D77" s="59"/>
      <c r="E77" s="61"/>
      <c r="F77" s="233"/>
      <c r="G77" s="61"/>
    </row>
    <row r="78" spans="1:7">
      <c r="A78" s="36"/>
      <c r="B78" s="36"/>
      <c r="C78" s="36"/>
      <c r="D78" s="59"/>
      <c r="E78" s="61"/>
      <c r="F78" s="233"/>
      <c r="G78" s="61"/>
    </row>
    <row r="79" spans="1:7">
      <c r="A79" s="36"/>
      <c r="B79" s="36"/>
      <c r="C79" s="36"/>
      <c r="D79" s="59"/>
      <c r="E79" s="61"/>
      <c r="F79" s="233"/>
      <c r="G79" s="61"/>
    </row>
    <row r="80" spans="1:7">
      <c r="A80" s="36"/>
      <c r="B80" s="36"/>
      <c r="C80" s="36"/>
      <c r="D80" s="59"/>
      <c r="E80" s="61"/>
      <c r="F80" s="233"/>
      <c r="G80" s="61"/>
    </row>
    <row r="81" spans="1:7">
      <c r="A81" s="36"/>
      <c r="B81" s="36"/>
      <c r="C81" s="36"/>
      <c r="D81" s="59"/>
      <c r="E81" s="61"/>
      <c r="F81" s="233"/>
      <c r="G81" s="61"/>
    </row>
    <row r="82" spans="1:7">
      <c r="A82" s="36"/>
      <c r="B82" s="36"/>
      <c r="C82" s="36"/>
      <c r="D82" s="59"/>
      <c r="E82" s="61"/>
      <c r="F82" s="233"/>
      <c r="G82" s="61"/>
    </row>
    <row r="83" spans="1:7">
      <c r="A83" s="36"/>
      <c r="B83" s="36"/>
      <c r="C83" s="36"/>
      <c r="D83" s="59"/>
      <c r="E83" s="61"/>
      <c r="F83" s="233"/>
      <c r="G83" s="61"/>
    </row>
    <row r="84" spans="1:7">
      <c r="A84" s="36"/>
      <c r="B84" s="36"/>
      <c r="C84" s="36"/>
      <c r="D84" s="59"/>
      <c r="E84" s="61"/>
      <c r="F84" s="233"/>
      <c r="G84" s="61"/>
    </row>
    <row r="85" spans="1:7">
      <c r="A85" s="36"/>
      <c r="B85" s="36"/>
      <c r="C85" s="36"/>
      <c r="D85" s="59"/>
      <c r="E85" s="61"/>
      <c r="F85" s="233"/>
      <c r="G85" s="61"/>
    </row>
    <row r="86" spans="1:7">
      <c r="A86" s="36"/>
      <c r="B86" s="36"/>
      <c r="C86" s="36"/>
      <c r="D86" s="59"/>
      <c r="E86" s="61"/>
      <c r="F86" s="233"/>
      <c r="G86" s="61"/>
    </row>
    <row r="87" spans="1:7">
      <c r="A87" s="36"/>
      <c r="B87" s="36"/>
      <c r="C87" s="36"/>
      <c r="D87" s="59"/>
      <c r="E87" s="61"/>
      <c r="F87" s="233"/>
      <c r="G87" s="61"/>
    </row>
    <row r="88" spans="1:7">
      <c r="A88" s="36"/>
      <c r="B88" s="36"/>
      <c r="C88" s="36"/>
      <c r="D88" s="59"/>
      <c r="E88" s="61"/>
      <c r="F88" s="233"/>
      <c r="G88" s="61"/>
    </row>
    <row r="89" spans="1:7">
      <c r="A89" s="36"/>
      <c r="B89" s="36"/>
      <c r="C89" s="36"/>
      <c r="D89" s="59"/>
      <c r="E89" s="61"/>
      <c r="F89" s="233"/>
      <c r="G89" s="61"/>
    </row>
    <row r="90" spans="1:7">
      <c r="A90" s="36"/>
      <c r="B90" s="36"/>
      <c r="C90" s="36"/>
      <c r="D90" s="59"/>
      <c r="E90" s="61"/>
      <c r="F90" s="233"/>
      <c r="G90" s="61"/>
    </row>
    <row r="91" spans="1:7">
      <c r="A91" s="36"/>
      <c r="B91" s="36"/>
      <c r="C91" s="36"/>
      <c r="D91" s="59"/>
      <c r="E91" s="61"/>
      <c r="F91" s="233"/>
      <c r="G91" s="61"/>
    </row>
    <row r="92" spans="1:7">
      <c r="A92" s="36"/>
      <c r="B92" s="36"/>
      <c r="C92" s="36"/>
      <c r="D92" s="59"/>
      <c r="E92" s="61"/>
      <c r="F92" s="233"/>
      <c r="G92" s="61"/>
    </row>
    <row r="93" spans="1:7">
      <c r="A93" s="36"/>
      <c r="B93" s="36"/>
      <c r="C93" s="36"/>
      <c r="D93" s="59"/>
      <c r="E93" s="61"/>
      <c r="F93" s="233"/>
      <c r="G93" s="61"/>
    </row>
    <row r="94" spans="1:7">
      <c r="A94" s="36"/>
      <c r="B94" s="36"/>
      <c r="C94" s="36"/>
      <c r="D94" s="59"/>
      <c r="E94" s="61"/>
      <c r="F94" s="233"/>
      <c r="G94" s="61"/>
    </row>
    <row r="95" spans="1:7">
      <c r="A95" s="36"/>
      <c r="B95" s="36"/>
      <c r="C95" s="36"/>
      <c r="D95" s="59"/>
      <c r="E95" s="61"/>
      <c r="F95" s="233"/>
      <c r="G95" s="61"/>
    </row>
    <row r="96" spans="1:7">
      <c r="A96" s="36"/>
      <c r="B96" s="36"/>
      <c r="C96" s="36"/>
      <c r="D96" s="59"/>
      <c r="E96" s="61"/>
      <c r="F96" s="233"/>
      <c r="G96" s="61"/>
    </row>
    <row r="97" spans="1:7">
      <c r="A97" s="36"/>
      <c r="B97" s="36"/>
      <c r="C97" s="36"/>
      <c r="D97" s="59"/>
      <c r="E97" s="61"/>
      <c r="F97" s="233"/>
      <c r="G97" s="61"/>
    </row>
    <row r="98" spans="1:7">
      <c r="A98" s="36"/>
      <c r="B98" s="36"/>
      <c r="C98" s="36"/>
      <c r="D98" s="59"/>
      <c r="E98" s="61"/>
      <c r="F98" s="233"/>
      <c r="G98" s="61"/>
    </row>
    <row r="99" spans="1:7">
      <c r="A99" s="36"/>
      <c r="B99" s="36"/>
      <c r="C99" s="36"/>
      <c r="D99" s="59"/>
      <c r="E99" s="61"/>
      <c r="F99" s="233"/>
      <c r="G99" s="61"/>
    </row>
    <row r="100" spans="1:7">
      <c r="A100" s="36"/>
      <c r="B100" s="36"/>
      <c r="C100" s="36"/>
      <c r="D100" s="59"/>
      <c r="E100" s="61"/>
      <c r="F100" s="233"/>
      <c r="G100" s="61"/>
    </row>
    <row r="101" spans="1:7">
      <c r="A101" s="36"/>
      <c r="B101" s="36"/>
      <c r="C101" s="36"/>
      <c r="D101" s="59"/>
      <c r="E101" s="61"/>
      <c r="F101" s="233"/>
      <c r="G101" s="61"/>
    </row>
    <row r="102" spans="1:7">
      <c r="A102" s="36"/>
      <c r="B102" s="36"/>
      <c r="C102" s="36"/>
      <c r="D102" s="59"/>
      <c r="E102" s="61"/>
      <c r="F102" s="233"/>
      <c r="G102" s="61"/>
    </row>
    <row r="103" spans="1:7">
      <c r="A103" s="36"/>
      <c r="B103" s="36"/>
      <c r="C103" s="36"/>
      <c r="D103" s="59"/>
      <c r="E103" s="61"/>
      <c r="F103" s="233"/>
      <c r="G103" s="61"/>
    </row>
    <row r="104" spans="1:7">
      <c r="A104" s="36"/>
      <c r="B104" s="36"/>
      <c r="C104" s="36"/>
      <c r="D104" s="59"/>
      <c r="E104" s="61"/>
      <c r="F104" s="233"/>
      <c r="G104" s="61"/>
    </row>
    <row r="105" spans="1:7">
      <c r="A105" s="36"/>
      <c r="B105" s="36"/>
      <c r="C105" s="36"/>
      <c r="D105" s="59"/>
      <c r="E105" s="61"/>
      <c r="F105" s="233"/>
      <c r="G105" s="61"/>
    </row>
    <row r="106" spans="1:7">
      <c r="A106" s="36"/>
      <c r="B106" s="36"/>
      <c r="C106" s="36"/>
      <c r="D106" s="59"/>
      <c r="E106" s="61"/>
      <c r="F106" s="233"/>
      <c r="G106" s="61"/>
    </row>
    <row r="107" spans="1:7">
      <c r="A107" s="36"/>
      <c r="B107" s="36"/>
      <c r="C107" s="36"/>
      <c r="D107" s="59"/>
      <c r="E107" s="61"/>
      <c r="F107" s="233"/>
      <c r="G107" s="61"/>
    </row>
    <row r="108" spans="1:7">
      <c r="A108" s="36"/>
      <c r="B108" s="36"/>
      <c r="C108" s="36"/>
      <c r="D108" s="59"/>
      <c r="E108" s="61"/>
      <c r="F108" s="233"/>
      <c r="G108" s="61"/>
    </row>
    <row r="109" spans="1:7">
      <c r="A109" s="36"/>
      <c r="B109" s="36"/>
      <c r="C109" s="36"/>
      <c r="D109" s="59"/>
      <c r="E109" s="61"/>
      <c r="F109" s="233"/>
      <c r="G109" s="61"/>
    </row>
    <row r="110" spans="1:7">
      <c r="A110" s="36"/>
      <c r="B110" s="36"/>
      <c r="C110" s="36"/>
      <c r="D110" s="59"/>
      <c r="E110" s="61"/>
      <c r="F110" s="233"/>
      <c r="G110" s="61"/>
    </row>
    <row r="111" spans="1:7">
      <c r="A111" s="36"/>
      <c r="B111" s="36"/>
      <c r="C111" s="36"/>
      <c r="D111" s="59"/>
      <c r="E111" s="61"/>
      <c r="F111" s="233"/>
      <c r="G111" s="61"/>
    </row>
    <row r="112" spans="1:7">
      <c r="A112" s="36"/>
      <c r="B112" s="36"/>
      <c r="C112" s="36"/>
      <c r="D112" s="59"/>
      <c r="E112" s="61"/>
      <c r="F112" s="233"/>
      <c r="G112" s="61"/>
    </row>
    <row r="113" spans="1:7">
      <c r="A113" s="36"/>
      <c r="B113" s="36"/>
      <c r="C113" s="36"/>
      <c r="D113" s="59"/>
      <c r="E113" s="61"/>
      <c r="F113" s="233"/>
      <c r="G113" s="61"/>
    </row>
    <row r="114" spans="1:7">
      <c r="A114" s="36"/>
      <c r="B114" s="36"/>
      <c r="C114" s="36"/>
      <c r="D114" s="59"/>
      <c r="E114" s="61"/>
      <c r="F114" s="233"/>
      <c r="G114" s="61"/>
    </row>
    <row r="115" spans="1:7">
      <c r="A115" s="36"/>
      <c r="B115" s="36"/>
      <c r="C115" s="36"/>
      <c r="D115" s="59"/>
      <c r="E115" s="61"/>
      <c r="F115" s="233"/>
      <c r="G115" s="61"/>
    </row>
    <row r="116" spans="1:7">
      <c r="A116" s="36"/>
      <c r="B116" s="36"/>
      <c r="C116" s="36"/>
      <c r="D116" s="59"/>
      <c r="E116" s="61"/>
      <c r="F116" s="233"/>
      <c r="G116" s="61"/>
    </row>
    <row r="117" spans="1:7">
      <c r="A117" s="36"/>
      <c r="B117" s="36"/>
      <c r="C117" s="36"/>
      <c r="D117" s="59"/>
      <c r="E117" s="61"/>
      <c r="F117" s="233"/>
      <c r="G117" s="61"/>
    </row>
    <row r="118" spans="1:7">
      <c r="A118" s="36"/>
      <c r="B118" s="36"/>
      <c r="C118" s="36"/>
      <c r="D118" s="59"/>
      <c r="E118" s="61"/>
      <c r="F118" s="233"/>
      <c r="G118" s="61"/>
    </row>
    <row r="119" spans="1:7">
      <c r="A119" s="36"/>
      <c r="B119" s="36"/>
      <c r="C119" s="36"/>
      <c r="D119" s="59"/>
      <c r="E119" s="61"/>
      <c r="F119" s="233"/>
      <c r="G119" s="61"/>
    </row>
    <row r="120" spans="1:7">
      <c r="A120" s="36"/>
      <c r="B120" s="36"/>
      <c r="C120" s="36"/>
      <c r="D120" s="59"/>
      <c r="E120" s="61"/>
      <c r="F120" s="233"/>
      <c r="G120" s="61"/>
    </row>
    <row r="121" spans="1:7">
      <c r="A121" s="36"/>
      <c r="B121" s="36"/>
      <c r="C121" s="36"/>
      <c r="D121" s="59"/>
      <c r="E121" s="61"/>
      <c r="F121" s="233"/>
      <c r="G121" s="61"/>
    </row>
    <row r="122" spans="1:7">
      <c r="A122" s="36"/>
      <c r="B122" s="36"/>
      <c r="C122" s="36"/>
      <c r="D122" s="59"/>
      <c r="E122" s="61"/>
      <c r="F122" s="233"/>
      <c r="G122" s="61"/>
    </row>
    <row r="123" spans="1:7">
      <c r="A123" s="36"/>
      <c r="B123" s="36"/>
      <c r="C123" s="36"/>
      <c r="D123" s="59"/>
      <c r="E123" s="61"/>
      <c r="F123" s="233"/>
      <c r="G123" s="61"/>
    </row>
    <row r="124" spans="1:7">
      <c r="A124" s="36"/>
      <c r="B124" s="36"/>
      <c r="C124" s="36"/>
      <c r="D124" s="59"/>
      <c r="E124" s="61"/>
      <c r="F124" s="233"/>
      <c r="G124" s="61"/>
    </row>
    <row r="125" spans="1:7">
      <c r="A125" s="36"/>
      <c r="B125" s="36"/>
      <c r="C125" s="36"/>
      <c r="D125" s="59"/>
      <c r="E125" s="61"/>
      <c r="F125" s="233"/>
      <c r="G125" s="61"/>
    </row>
    <row r="126" spans="1:7">
      <c r="A126" s="36"/>
      <c r="B126" s="36"/>
      <c r="C126" s="36"/>
      <c r="D126" s="59"/>
      <c r="E126" s="61"/>
      <c r="F126" s="233"/>
      <c r="G126" s="61"/>
    </row>
    <row r="127" spans="1:7">
      <c r="A127" s="36"/>
      <c r="B127" s="36"/>
      <c r="C127" s="36"/>
      <c r="D127" s="59"/>
      <c r="E127" s="61"/>
      <c r="F127" s="233"/>
      <c r="G127" s="61"/>
    </row>
    <row r="128" spans="1:7">
      <c r="A128" s="36"/>
      <c r="B128" s="36"/>
      <c r="C128" s="36"/>
      <c r="D128" s="59"/>
      <c r="E128" s="61"/>
      <c r="F128" s="233"/>
      <c r="G128" s="61"/>
    </row>
    <row r="129" spans="1:7">
      <c r="A129" s="36"/>
      <c r="B129" s="36"/>
      <c r="C129" s="36"/>
      <c r="D129" s="59"/>
      <c r="E129" s="61"/>
      <c r="F129" s="233"/>
      <c r="G129" s="61"/>
    </row>
    <row r="130" spans="1:7">
      <c r="A130" s="36"/>
      <c r="B130" s="36"/>
      <c r="C130" s="36"/>
      <c r="D130" s="59"/>
      <c r="E130" s="61"/>
      <c r="F130" s="233"/>
      <c r="G130" s="61"/>
    </row>
    <row r="131" spans="1:7">
      <c r="A131" s="36"/>
      <c r="B131" s="36"/>
      <c r="C131" s="36"/>
      <c r="D131" s="59"/>
      <c r="E131" s="61"/>
      <c r="F131" s="233"/>
      <c r="G131" s="61"/>
    </row>
    <row r="132" spans="1:7">
      <c r="A132" s="36"/>
      <c r="B132" s="36"/>
      <c r="C132" s="36"/>
      <c r="D132" s="59"/>
      <c r="E132" s="61"/>
      <c r="F132" s="233"/>
      <c r="G132" s="61"/>
    </row>
    <row r="133" spans="1:7">
      <c r="A133" s="36"/>
      <c r="B133" s="36"/>
      <c r="C133" s="36"/>
      <c r="D133" s="59"/>
      <c r="E133" s="61"/>
      <c r="F133" s="233"/>
      <c r="G133" s="61"/>
    </row>
    <row r="134" spans="1:7">
      <c r="A134" s="36"/>
      <c r="B134" s="36"/>
      <c r="C134" s="36"/>
      <c r="D134" s="59"/>
      <c r="E134" s="61"/>
      <c r="F134" s="233"/>
      <c r="G134" s="61"/>
    </row>
    <row r="135" spans="1:7">
      <c r="A135" s="36"/>
      <c r="B135" s="36"/>
      <c r="C135" s="36"/>
      <c r="D135" s="59"/>
      <c r="E135" s="61"/>
      <c r="F135" s="233"/>
      <c r="G135" s="61"/>
    </row>
    <row r="136" spans="1:7">
      <c r="A136" s="36"/>
      <c r="B136" s="36"/>
      <c r="C136" s="36"/>
      <c r="D136" s="59"/>
      <c r="E136" s="61"/>
      <c r="F136" s="233"/>
      <c r="G136" s="61"/>
    </row>
    <row r="137" spans="1:7">
      <c r="A137" s="36"/>
      <c r="B137" s="36"/>
      <c r="C137" s="36"/>
      <c r="D137" s="59"/>
      <c r="E137" s="61"/>
      <c r="F137" s="233"/>
      <c r="G137" s="61"/>
    </row>
    <row r="138" spans="1:7">
      <c r="A138" s="36"/>
      <c r="B138" s="36"/>
      <c r="C138" s="36"/>
      <c r="D138" s="59"/>
      <c r="E138" s="61"/>
      <c r="F138" s="233"/>
      <c r="G138" s="61"/>
    </row>
    <row r="139" spans="1:7">
      <c r="A139" s="36"/>
      <c r="B139" s="36"/>
      <c r="C139" s="36"/>
      <c r="D139" s="59"/>
      <c r="E139" s="61"/>
      <c r="F139" s="233"/>
      <c r="G139" s="61"/>
    </row>
    <row r="140" spans="1:7">
      <c r="A140" s="36"/>
      <c r="B140" s="36"/>
      <c r="C140" s="36"/>
      <c r="D140" s="59"/>
      <c r="E140" s="61"/>
      <c r="F140" s="233"/>
      <c r="G140" s="61"/>
    </row>
    <row r="141" spans="1:7">
      <c r="A141" s="36"/>
      <c r="B141" s="36"/>
      <c r="C141" s="36"/>
      <c r="D141" s="59"/>
      <c r="E141" s="61"/>
      <c r="F141" s="233"/>
      <c r="G141" s="61"/>
    </row>
    <row r="142" spans="1:7">
      <c r="A142" s="36"/>
      <c r="B142" s="36"/>
      <c r="C142" s="36"/>
      <c r="D142" s="59"/>
      <c r="E142" s="61"/>
      <c r="F142" s="233"/>
      <c r="G142" s="61"/>
    </row>
    <row r="143" spans="1:7">
      <c r="A143" s="36"/>
      <c r="B143" s="36"/>
      <c r="C143" s="36"/>
      <c r="D143" s="59"/>
      <c r="E143" s="61"/>
      <c r="F143" s="233"/>
      <c r="G143" s="61"/>
    </row>
    <row r="144" spans="1:7">
      <c r="A144" s="36"/>
      <c r="B144" s="36"/>
      <c r="C144" s="36"/>
      <c r="D144" s="59"/>
      <c r="E144" s="61"/>
      <c r="F144" s="233"/>
      <c r="G144" s="61"/>
    </row>
    <row r="145" spans="1:7">
      <c r="A145" s="36"/>
      <c r="B145" s="36"/>
      <c r="C145" s="36"/>
      <c r="D145" s="59"/>
      <c r="E145" s="61"/>
      <c r="F145" s="233"/>
      <c r="G145" s="61"/>
    </row>
    <row r="146" spans="1:7">
      <c r="A146" s="36"/>
      <c r="B146" s="36"/>
      <c r="C146" s="36"/>
      <c r="D146" s="59"/>
      <c r="E146" s="61"/>
      <c r="F146" s="233"/>
      <c r="G146" s="61"/>
    </row>
    <row r="147" spans="1:7">
      <c r="A147" s="36"/>
      <c r="B147" s="36"/>
      <c r="C147" s="36"/>
      <c r="D147" s="59"/>
      <c r="E147" s="61"/>
      <c r="F147" s="233"/>
      <c r="G147" s="61"/>
    </row>
    <row r="148" spans="1:7">
      <c r="A148" s="36"/>
      <c r="B148" s="36"/>
      <c r="C148" s="36"/>
      <c r="D148" s="59"/>
      <c r="E148" s="61"/>
      <c r="F148" s="233"/>
      <c r="G148" s="61"/>
    </row>
    <row r="149" spans="1:7">
      <c r="A149" s="36"/>
      <c r="B149" s="36"/>
      <c r="C149" s="36"/>
      <c r="D149" s="59"/>
      <c r="E149" s="61"/>
      <c r="F149" s="233"/>
      <c r="G149" s="61"/>
    </row>
    <row r="150" spans="1:7">
      <c r="A150" s="36"/>
      <c r="B150" s="36"/>
      <c r="C150" s="36"/>
      <c r="D150" s="59"/>
      <c r="E150" s="61"/>
      <c r="F150" s="233"/>
      <c r="G150" s="61"/>
    </row>
    <row r="151" spans="1:7">
      <c r="A151" s="36"/>
      <c r="B151" s="36"/>
      <c r="C151" s="36"/>
      <c r="D151" s="59"/>
      <c r="E151" s="61"/>
      <c r="F151" s="233"/>
      <c r="G151" s="61"/>
    </row>
    <row r="152" spans="1:7">
      <c r="A152" s="36"/>
      <c r="B152" s="36"/>
      <c r="C152" s="36"/>
      <c r="D152" s="59"/>
      <c r="E152" s="61"/>
      <c r="F152" s="233"/>
      <c r="G152" s="61"/>
    </row>
    <row r="153" spans="1:7">
      <c r="A153" s="36"/>
      <c r="B153" s="36"/>
      <c r="C153" s="36"/>
      <c r="D153" s="59"/>
      <c r="E153" s="61"/>
      <c r="F153" s="233"/>
      <c r="G153" s="61"/>
    </row>
  </sheetData>
  <sheetProtection algorithmName="SHA-512" hashValue="s71ooKFcXsaCHMtMTX2WsH3gE5eU4vGMoekwThvPYmZBC75SQfqCg0KwwsClhYUN7Nze0Db7zbWmHZkgKyoPDQ==" saltValue="Siw0iei5VPKUSVItJyEBZQ==" spinCount="100000" sheet="1" formatCells="0" sort="0" autoFilter="0" pivotTables="0"/>
  <autoFilter ref="A13:G13" xr:uid="{00000000-0009-0000-0000-00000C000000}"/>
  <mergeCells count="2">
    <mergeCell ref="A11:B11"/>
    <mergeCell ref="A9:C9"/>
  </mergeCells>
  <conditionalFormatting sqref="A17:D153">
    <cfRule type="expression" dxfId="9" priority="6">
      <formula>$A$1=TRUE</formula>
    </cfRule>
  </conditionalFormatting>
  <conditionalFormatting sqref="E15">
    <cfRule type="cellIs" dxfId="8" priority="4" operator="lessThan">
      <formula>0</formula>
    </cfRule>
    <cfRule type="expression" dxfId="7" priority="5">
      <formula>$A$1=TRUE</formula>
    </cfRule>
  </conditionalFormatting>
  <conditionalFormatting sqref="E17:E153 G17:G153">
    <cfRule type="expression" dxfId="6" priority="12">
      <formula>$A$1=TRUE</formula>
    </cfRule>
  </conditionalFormatting>
  <conditionalFormatting sqref="E17:E153">
    <cfRule type="expression" dxfId="5" priority="38">
      <formula>ROUND($E17-#REF!-#REF!,0)&lt;&gt;0</formula>
    </cfRule>
  </conditionalFormatting>
  <conditionalFormatting sqref="E17:G153">
    <cfRule type="cellIs" dxfId="4" priority="7" operator="lessThan">
      <formula>0</formula>
    </cfRule>
  </conditionalFormatting>
  <conditionalFormatting sqref="G15">
    <cfRule type="cellIs" dxfId="3" priority="2" operator="lessThan">
      <formula>0</formula>
    </cfRule>
    <cfRule type="expression" dxfId="2" priority="3">
      <formula>$A$1=TRUE</formula>
    </cfRule>
  </conditionalFormatting>
  <conditionalFormatting sqref="G17:G153">
    <cfRule type="expression" dxfId="1" priority="39">
      <formula>ROUND($G17-#REF!-#REF!,0)&lt;&gt;0</formula>
    </cfRule>
  </conditionalFormatting>
  <conditionalFormatting sqref="J16 L16">
    <cfRule type="expression" dxfId="0" priority="1">
      <formula>ISERROR(SEARCH("✔",J16,1))</formula>
    </cfRule>
  </conditionalFormatting>
  <pageMargins left="0.19685039370078741" right="0.19685039370078741" top="0.19685039370078741" bottom="0.19685039370078741" header="0.19685039370078741" footer="0.19685039370078741"/>
  <pageSetup paperSize="9" scale="55" orientation="landscape" r:id="rId1"/>
  <colBreaks count="1" manualBreakCount="1">
    <brk id="6" max="1048575" man="1"/>
  </colBreaks>
  <ignoredErrors>
    <ignoredError sqref="H17:I17 H19:I19 H18:I18 H22:I76 H20:I20 H21:I21"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428"/>
  </sheetPr>
  <dimension ref="A1:T59"/>
  <sheetViews>
    <sheetView showGridLines="0" zoomScale="70" zoomScaleNormal="70" workbookViewId="0">
      <selection activeCell="M28" sqref="M28"/>
    </sheetView>
  </sheetViews>
  <sheetFormatPr defaultColWidth="9.26953125" defaultRowHeight="12.5"/>
  <cols>
    <col min="1" max="1" width="1.7265625" style="15" customWidth="1"/>
    <col min="2" max="2" width="24.7265625" style="15" customWidth="1"/>
    <col min="3" max="3" width="17.7265625" style="15" customWidth="1"/>
    <col min="4" max="4" width="9.7265625" style="15" customWidth="1"/>
    <col min="5" max="5" width="17.1796875" style="15" customWidth="1"/>
    <col min="6" max="6" width="13.54296875" style="15" customWidth="1"/>
    <col min="7" max="7" width="8.54296875" style="15" customWidth="1"/>
    <col min="8" max="8" width="11.54296875" style="15" customWidth="1"/>
    <col min="9" max="9" width="16.81640625" style="15" customWidth="1"/>
    <col min="10" max="10" width="15" style="37" customWidth="1"/>
    <col min="11" max="11" width="8.54296875" style="37" customWidth="1"/>
    <col min="12" max="12" width="17.36328125" style="37" customWidth="1"/>
    <col min="13" max="13" width="15" style="37" customWidth="1"/>
    <col min="14" max="14" width="8.54296875" style="15" customWidth="1"/>
    <col min="15" max="15" width="4.26953125" style="15" customWidth="1"/>
    <col min="16" max="16" width="4" style="15" customWidth="1"/>
    <col min="17" max="17" width="19.453125" style="15" customWidth="1"/>
    <col min="18" max="18" width="11.90625" style="15" customWidth="1"/>
    <col min="19" max="16384" width="9.26953125" style="15"/>
  </cols>
  <sheetData>
    <row r="1" spans="1:20" ht="15.5">
      <c r="A1" s="3" t="b">
        <f>Voorblad!$B$71</f>
        <v>1</v>
      </c>
      <c r="B1" s="211" t="s">
        <v>68</v>
      </c>
      <c r="C1" s="4"/>
      <c r="D1" s="4"/>
      <c r="E1" s="4"/>
      <c r="F1" s="4"/>
      <c r="G1" s="4"/>
      <c r="H1" s="4"/>
      <c r="I1" s="4"/>
      <c r="J1" s="32"/>
      <c r="K1" s="32"/>
      <c r="L1" s="32"/>
      <c r="M1" s="32"/>
      <c r="N1" s="4"/>
      <c r="O1" s="4"/>
      <c r="P1" s="4"/>
    </row>
    <row r="2" spans="1:20" ht="13">
      <c r="A2" s="3"/>
      <c r="C2" s="4"/>
      <c r="D2" s="4"/>
      <c r="E2" s="4"/>
      <c r="F2" s="4"/>
      <c r="G2" s="4"/>
      <c r="H2" s="4"/>
      <c r="I2" s="4"/>
      <c r="J2" s="32"/>
      <c r="K2" s="32"/>
      <c r="L2" s="32"/>
      <c r="M2" s="32"/>
      <c r="N2" s="4"/>
      <c r="O2" s="4"/>
      <c r="Q2" s="39" t="s">
        <v>69</v>
      </c>
      <c r="R2" s="39"/>
      <c r="S2" s="210" t="b">
        <v>0</v>
      </c>
    </row>
    <row r="3" spans="1:20" ht="13">
      <c r="A3" s="3"/>
      <c r="C3" s="4"/>
      <c r="D3" s="4"/>
      <c r="E3" s="4"/>
      <c r="F3" s="4"/>
      <c r="G3" s="4"/>
      <c r="H3" s="4"/>
      <c r="I3" s="4"/>
      <c r="J3" s="32"/>
      <c r="K3" s="32"/>
      <c r="L3" s="32"/>
      <c r="M3" s="32"/>
      <c r="N3" s="4"/>
      <c r="O3" s="4"/>
      <c r="Q3" s="15" t="s">
        <v>70</v>
      </c>
    </row>
    <row r="4" spans="1:20" ht="13">
      <c r="A4" s="3"/>
      <c r="B4" s="11" t="s">
        <v>71</v>
      </c>
      <c r="C4" s="189" t="str">
        <f>'Samenvattend overzicht'!C3</f>
        <v>Titel van het project</v>
      </c>
      <c r="D4" s="190"/>
      <c r="E4" s="190"/>
      <c r="F4" s="191"/>
      <c r="I4" s="4"/>
      <c r="J4" s="32"/>
      <c r="K4" s="32"/>
      <c r="L4" s="32"/>
      <c r="M4" s="32"/>
      <c r="N4" s="4"/>
      <c r="O4" s="4"/>
      <c r="P4" s="4"/>
    </row>
    <row r="5" spans="1:20" ht="13">
      <c r="B5" s="11" t="s">
        <v>72</v>
      </c>
      <c r="C5" s="189" t="str">
        <f>'Samenvattend overzicht'!C4</f>
        <v>Hogeschool die de aanvraag indient</v>
      </c>
      <c r="D5" s="190"/>
      <c r="E5" s="190"/>
      <c r="F5" s="191"/>
      <c r="I5" s="5"/>
    </row>
    <row r="6" spans="1:20" ht="12.75" customHeight="1">
      <c r="B6" s="11" t="s">
        <v>73</v>
      </c>
      <c r="C6" s="13" t="str">
        <f>'Samenvattend overzicht'!C5:H5</f>
        <v>RAAK-PRO, ronde november 2026</v>
      </c>
      <c r="D6" s="190"/>
      <c r="E6" s="190"/>
      <c r="F6" s="191"/>
    </row>
    <row r="7" spans="1:20" ht="12.75" customHeight="1">
      <c r="B7" s="4" t="s">
        <v>74</v>
      </c>
      <c r="C7" s="13">
        <f>'Samenvattend overzicht'!C6</f>
        <v>0</v>
      </c>
      <c r="D7" s="190"/>
      <c r="E7" s="190"/>
      <c r="F7" s="191"/>
    </row>
    <row r="8" spans="1:20" ht="13">
      <c r="B8" s="4" t="s">
        <v>75</v>
      </c>
      <c r="C8" s="48" t="s">
        <v>75</v>
      </c>
      <c r="D8" s="190"/>
      <c r="E8" s="190"/>
      <c r="F8" s="191"/>
    </row>
    <row r="9" spans="1:20" ht="13">
      <c r="B9" s="4"/>
      <c r="C9" s="212"/>
      <c r="D9" s="213"/>
      <c r="E9" s="214"/>
      <c r="F9" s="214"/>
    </row>
    <row r="10" spans="1:20" ht="15" customHeight="1">
      <c r="B10" s="288" t="s">
        <v>76</v>
      </c>
      <c r="C10" s="288"/>
      <c r="D10" s="146"/>
      <c r="E10" s="289" t="s">
        <v>77</v>
      </c>
      <c r="F10" s="288"/>
      <c r="G10" s="290"/>
      <c r="H10" s="146" t="s">
        <v>78</v>
      </c>
      <c r="I10" s="289" t="s">
        <v>6</v>
      </c>
      <c r="J10" s="288"/>
      <c r="K10" s="290"/>
      <c r="L10" s="288" t="s">
        <v>79</v>
      </c>
      <c r="M10" s="288"/>
      <c r="N10" s="288"/>
      <c r="O10" s="5"/>
    </row>
    <row r="11" spans="1:20" ht="39">
      <c r="B11" s="119" t="s">
        <v>80</v>
      </c>
      <c r="C11" s="199" t="s">
        <v>81</v>
      </c>
      <c r="D11" s="120" t="s">
        <v>82</v>
      </c>
      <c r="E11" s="271" t="s">
        <v>83</v>
      </c>
      <c r="F11" s="205" t="s">
        <v>84</v>
      </c>
      <c r="G11" s="162" t="s">
        <v>85</v>
      </c>
      <c r="H11" s="199" t="s">
        <v>86</v>
      </c>
      <c r="I11" s="271" t="s">
        <v>87</v>
      </c>
      <c r="J11" s="205" t="s">
        <v>88</v>
      </c>
      <c r="K11" s="202" t="s">
        <v>89</v>
      </c>
      <c r="L11" s="205" t="s">
        <v>90</v>
      </c>
      <c r="M11" s="205" t="s">
        <v>91</v>
      </c>
      <c r="N11" s="159" t="s">
        <v>92</v>
      </c>
      <c r="O11" s="206"/>
    </row>
    <row r="12" spans="1:20" ht="13">
      <c r="B12" s="121" t="s">
        <v>93</v>
      </c>
      <c r="C12" s="121"/>
      <c r="D12" s="121"/>
      <c r="E12" s="122"/>
      <c r="F12" s="123"/>
      <c r="G12" s="163"/>
      <c r="H12" s="161"/>
      <c r="I12" s="124"/>
      <c r="J12" s="125"/>
      <c r="K12" s="170"/>
      <c r="L12" s="161"/>
      <c r="M12" s="161"/>
      <c r="N12" s="126"/>
      <c r="O12" s="126"/>
      <c r="Q12" s="18" t="s">
        <v>94</v>
      </c>
    </row>
    <row r="13" spans="1:20" ht="13">
      <c r="B13" s="127" t="s">
        <v>95</v>
      </c>
      <c r="C13" s="126">
        <f ca="1">'Samenvattend overzicht'!C11</f>
        <v>0</v>
      </c>
      <c r="D13" s="128">
        <f ca="1">IF(C$16=0,0,Tabel58[[#This Row],[Bedragb]]/C$16*100)</f>
        <v>0</v>
      </c>
      <c r="E13" s="129">
        <f ca="1">'Samenvattend overzicht'!E11</f>
        <v>0</v>
      </c>
      <c r="F13" s="126">
        <f ca="1">'Samenvattend overzicht'!F11</f>
        <v>0</v>
      </c>
      <c r="G13" s="164">
        <f ca="1">IF(F$16=0,0,Tabel58[[#This Row],[Verleende subsidie]]/F$16*100)</f>
        <v>0</v>
      </c>
      <c r="H13" s="126">
        <f ca="1">'Samenvattend overzicht'!H11</f>
        <v>0</v>
      </c>
      <c r="I13" s="129">
        <f ca="1">'Samenvattend overzicht'!I11</f>
        <v>0</v>
      </c>
      <c r="J13" s="126">
        <f ca="1">'Samenvattend overzicht'!J11</f>
        <v>0</v>
      </c>
      <c r="K13" s="164">
        <f ca="1">IF(J$16=0,0,Tabel58[[#This Row],[Gerealiseerde subsidie]]/J$16*100)</f>
        <v>0</v>
      </c>
      <c r="L13" s="126">
        <f ca="1">Tabel58[[#This Row],[Bedragr]]-Tabel58[[#This Row],[Vastgestelde subsidie]]</f>
        <v>0</v>
      </c>
      <c r="M13" s="126">
        <f ca="1">M16-M15-M14</f>
        <v>0</v>
      </c>
      <c r="N13" s="128">
        <f ca="1">IF(M$16=0,0,Tabel58[[#This Row],[Vastgestelde subsidie]]/M$16*100)</f>
        <v>0</v>
      </c>
      <c r="O13" s="128"/>
      <c r="Q13" s="18" t="s">
        <v>96</v>
      </c>
    </row>
    <row r="14" spans="1:20" ht="13">
      <c r="B14" s="127" t="s">
        <v>97</v>
      </c>
      <c r="C14" s="126">
        <f ca="1">'Samenvattend overzicht'!C12</f>
        <v>0</v>
      </c>
      <c r="D14" s="128">
        <f ca="1">IF(C$16=0,0,Tabel58[[#This Row],[Bedragb]]/C$16*100)</f>
        <v>0</v>
      </c>
      <c r="E14" s="277">
        <f ca="1">'Samenvattend overzicht'!E12</f>
        <v>0</v>
      </c>
      <c r="F14" s="126">
        <f ca="1">'Samenvattend overzicht'!F12</f>
        <v>0</v>
      </c>
      <c r="G14" s="164">
        <f ca="1">IF(F$16=0,0,Tabel58[[#This Row],[Verleende subsidie]]/F$16*100)</f>
        <v>0</v>
      </c>
      <c r="H14" s="126">
        <f ca="1">'Samenvattend overzicht'!H12</f>
        <v>0</v>
      </c>
      <c r="I14" s="129">
        <f ca="1">'Samenvattend overzicht'!I12</f>
        <v>0</v>
      </c>
      <c r="J14" s="126">
        <f ca="1">'Samenvattend overzicht'!J12</f>
        <v>0</v>
      </c>
      <c r="K14" s="164">
        <f ca="1">IF(J$16=0,0,Tabel58[[#This Row],[Gerealiseerde subsidie]]/J$16*100)</f>
        <v>0</v>
      </c>
      <c r="L14" s="126">
        <f ca="1">Tabel58[[#This Row],[Bedragr]]-Tabel58[[#This Row],[Vastgestelde subsidie]]</f>
        <v>0</v>
      </c>
      <c r="M14" s="126">
        <f ca="1">IF(Tabel58[[#This Row],[Gerealiseerde subsidie]]&lt;=Tabel58[[#This Row],[Verleende subsidie]],Tabel58[[#This Row],[Gerealiseerde subsidie]],Tabel58[[#This Row],[Verleende subsidie]])</f>
        <v>0</v>
      </c>
      <c r="N14" s="128">
        <f ca="1">IF(M$16=0,0,Tabel58[[#This Row],[Vastgestelde subsidie]]/M$16*100)</f>
        <v>0</v>
      </c>
      <c r="O14" s="128"/>
      <c r="Q14" s="18" t="s">
        <v>98</v>
      </c>
    </row>
    <row r="15" spans="1:20" ht="13.5" thickBot="1">
      <c r="B15" s="130" t="str">
        <f>CONCATENATE(PROPER(Voorblad!$F$83),IF(Tabel5[[#This Row],[Gevraagde subsidie]]&lt;0,"*",""))</f>
        <v>Consortiumpartners</v>
      </c>
      <c r="C15" s="131">
        <f ca="1">'Samenvattend overzicht'!C13</f>
        <v>0</v>
      </c>
      <c r="D15" s="132">
        <f ca="1">IF(C$16=0,0,Tabel58[[#This Row],[Bedragb]]/C$16*100)</f>
        <v>0</v>
      </c>
      <c r="E15" s="133">
        <f ca="1">'Samenvattend overzicht'!E13</f>
        <v>0</v>
      </c>
      <c r="F15" s="131">
        <f ca="1">'Samenvattend overzicht'!F13</f>
        <v>0</v>
      </c>
      <c r="G15" s="165">
        <f ca="1">IF(F$16=0,0,Tabel58[[#This Row],[Verleende subsidie]]/F$16*100)</f>
        <v>0</v>
      </c>
      <c r="H15" s="131">
        <f ca="1">'Samenvattend overzicht'!H13</f>
        <v>0</v>
      </c>
      <c r="I15" s="133">
        <f ca="1">'Samenvattend overzicht'!I13</f>
        <v>0</v>
      </c>
      <c r="J15" s="131">
        <f ca="1">'Samenvattend overzicht'!J13</f>
        <v>0</v>
      </c>
      <c r="K15" s="165">
        <f ca="1">IF(J$16=0,0,Tabel58[[#This Row],[Gerealiseerde subsidie]]/J$16*100)</f>
        <v>0</v>
      </c>
      <c r="L15" s="131">
        <f ca="1">Tabel58[[#This Row],[Bedragr]]-Tabel58[[#This Row],[Vastgestelde subsidie]]</f>
        <v>0</v>
      </c>
      <c r="M15" s="131">
        <f ca="1">IF(Tabel58[[#This Row],[%r]]&gt;=Voorblad!$G$80,Tabel58[[#This Row],[Gerealiseerde subsidie]],Subsidievaststelling!J16*Voorblad!$G$80)</f>
        <v>0</v>
      </c>
      <c r="N15" s="132">
        <f ca="1">IF(M$16=0,0,Tabel58[[#This Row],[Vastgestelde subsidie]]/M$16*100)</f>
        <v>0</v>
      </c>
      <c r="O15" s="126"/>
      <c r="Q15" s="18" t="s">
        <v>99</v>
      </c>
    </row>
    <row r="16" spans="1:20" ht="27" customHeight="1" thickTop="1">
      <c r="B16" s="82" t="s">
        <v>100</v>
      </c>
      <c r="C16" s="134">
        <f ca="1">SUM(C13:C15)</f>
        <v>0</v>
      </c>
      <c r="D16" s="134"/>
      <c r="E16" s="135">
        <f ca="1">SUM(E13:E15)</f>
        <v>0</v>
      </c>
      <c r="F16" s="134">
        <f ca="1">SUM(F13:F15)</f>
        <v>0</v>
      </c>
      <c r="G16" s="166"/>
      <c r="H16" s="134">
        <f ca="1">SUM(H13:H15)</f>
        <v>0</v>
      </c>
      <c r="I16" s="135">
        <f ca="1">I13+I15</f>
        <v>0</v>
      </c>
      <c r="J16" s="134">
        <f ca="1">J13+J15</f>
        <v>0</v>
      </c>
      <c r="K16" s="170"/>
      <c r="L16" s="134">
        <f ca="1">SUM(L13:L15)</f>
        <v>0</v>
      </c>
      <c r="M16" s="134">
        <f ca="1">IF(Tabel58[[#This Row],[Gerealiseerde subsidie]]&lt;=Tabel58[[#This Row],[Verleende subsidie]],Tabel58[[#This Row],[Gerealiseerde subsidie]],Tabel58[[#This Row],[Verleende subsidie]])</f>
        <v>0</v>
      </c>
      <c r="N16" s="126"/>
      <c r="O16" s="126"/>
      <c r="Q16" s="18" t="s">
        <v>101</v>
      </c>
      <c r="T16" s="248" t="str">
        <f>Voorblad!F80</f>
        <v>25%</v>
      </c>
    </row>
    <row r="17" spans="2:20" ht="13">
      <c r="B17" s="51" t="s">
        <v>102</v>
      </c>
      <c r="C17" s="136"/>
      <c r="D17" s="136"/>
      <c r="E17" s="138"/>
      <c r="F17" s="136"/>
      <c r="G17" s="166"/>
      <c r="H17" s="136"/>
      <c r="I17" s="138"/>
      <c r="J17" s="136"/>
      <c r="K17" s="170"/>
      <c r="L17" s="136"/>
      <c r="M17" s="136"/>
      <c r="N17" s="126"/>
      <c r="O17" s="128"/>
    </row>
    <row r="18" spans="2:20" ht="13">
      <c r="B18" s="127" t="s">
        <v>9</v>
      </c>
      <c r="C18" s="126">
        <f ca="1">Tabel58[[#This Row],[Eigen bijdrage en cofinancieringb]]+Tabel58[[#This Row],[Verleende subsidie]]</f>
        <v>0</v>
      </c>
      <c r="D18" s="128">
        <f ca="1">IF(C$20=0,0,Tabel58[[#This Row],[Bedragb]]/C$20*100)</f>
        <v>0</v>
      </c>
      <c r="E18" s="129">
        <f ca="1">'Samenvattend overzicht'!E23</f>
        <v>0</v>
      </c>
      <c r="F18" s="126">
        <f ca="1">'Samenvattend overzicht'!F23</f>
        <v>0</v>
      </c>
      <c r="G18" s="164">
        <f ca="1">IF(F20=0,0,Tabel58[[#This Row],[Verleende subsidie]]/F20*100)</f>
        <v>0</v>
      </c>
      <c r="H18" s="126">
        <f>'Samenvattend overzicht'!H23</f>
        <v>0</v>
      </c>
      <c r="I18" s="129">
        <f ca="1">'Samenvattend overzicht'!I23</f>
        <v>0</v>
      </c>
      <c r="J18" s="126">
        <f ca="1">'Samenvattend overzicht'!J23</f>
        <v>0</v>
      </c>
      <c r="K18" s="164">
        <f ca="1">IF(J$20=0,0,Tabel58[[#This Row],[Gerealiseerde subsidie]]/J$20*100)</f>
        <v>0</v>
      </c>
      <c r="L18" s="126">
        <f ca="1">Tabel58[[#This Row],[Bedragr]]-Tabel58[[#This Row],[Vastgestelde subsidie]]</f>
        <v>0</v>
      </c>
      <c r="M18" s="126">
        <f ca="1">M20-M19</f>
        <v>0</v>
      </c>
      <c r="N18" s="128">
        <f ca="1">IF(M$20=0,0,Tabel58[[#This Row],[Vastgestelde subsidie]]/M$20*100)</f>
        <v>0</v>
      </c>
      <c r="O18" s="128"/>
    </row>
    <row r="19" spans="2:20" ht="13.5" thickBot="1">
      <c r="B19" s="130" t="s">
        <v>103</v>
      </c>
      <c r="C19" s="131">
        <f>Tabel58[[#This Row],[Eigen bijdrage en cofinancieringb]]+Tabel58[[#This Row],[Verleende subsidie]]</f>
        <v>0</v>
      </c>
      <c r="D19" s="132">
        <f ca="1">IF(C$20=0,0,Tabel58[[#This Row],[Bedragb]]/C$20*100)</f>
        <v>0</v>
      </c>
      <c r="E19" s="133">
        <f>'Samenvattend overzicht'!E24</f>
        <v>0</v>
      </c>
      <c r="F19" s="131">
        <f>'Samenvattend overzicht'!F24</f>
        <v>0</v>
      </c>
      <c r="G19" s="165">
        <f ca="1">IF(F20=0,0,Tabel58[[#This Row],[Verleende subsidie]]/F20*100)</f>
        <v>0</v>
      </c>
      <c r="H19" s="278">
        <f>'Samenvattend overzicht'!H24</f>
        <v>0</v>
      </c>
      <c r="I19" s="133">
        <f>'Samenvattend overzicht'!I24</f>
        <v>0</v>
      </c>
      <c r="J19" s="131">
        <f>'Samenvattend overzicht'!J24</f>
        <v>0</v>
      </c>
      <c r="K19" s="165">
        <f ca="1">IF(J$20=0,0,Tabel58[[#This Row],[Gerealiseerde subsidie]]/J$20*100)</f>
        <v>0</v>
      </c>
      <c r="L19" s="131">
        <f>Tabel58[[#This Row],[Bedragr]]-Tabel58[[#This Row],[Vastgestelde subsidie]]</f>
        <v>0</v>
      </c>
      <c r="M19" s="131">
        <f>IF(Tabel58[[#This Row],[Gerealiseerde subsidie]]&lt;=Tabel58[[#This Row],[Verleende subsidie]],Tabel58[[#This Row],[Gerealiseerde subsidie]],Tabel58[[#This Row],[Verleende subsidie]])</f>
        <v>0</v>
      </c>
      <c r="N19" s="132">
        <f ca="1">IF(M$20=0,0,Tabel58[[#This Row],[Vastgestelde subsidie]]/M$20*100)</f>
        <v>0</v>
      </c>
      <c r="O19" s="126"/>
      <c r="Q19" s="215" t="s">
        <v>104</v>
      </c>
      <c r="R19" s="53">
        <f ca="1">F16</f>
        <v>0</v>
      </c>
      <c r="S19" s="216"/>
      <c r="T19" s="54"/>
    </row>
    <row r="20" spans="2:20" ht="26.25" customHeight="1" thickTop="1">
      <c r="B20" s="4" t="s">
        <v>100</v>
      </c>
      <c r="C20" s="144">
        <f ca="1">SUM(C18:C19)</f>
        <v>0</v>
      </c>
      <c r="D20" s="144"/>
      <c r="E20" s="145">
        <f ca="1">SUM(E18:E19)</f>
        <v>0</v>
      </c>
      <c r="F20" s="144">
        <f ca="1">SUM(F18:F19)</f>
        <v>0</v>
      </c>
      <c r="G20" s="169"/>
      <c r="H20" s="144">
        <f>SUM(H18:H19)</f>
        <v>0</v>
      </c>
      <c r="I20" s="145">
        <f ca="1">SUM(I18:I19)</f>
        <v>0</v>
      </c>
      <c r="J20" s="144">
        <f ca="1">SUM(J18:J19)</f>
        <v>0</v>
      </c>
      <c r="K20" s="170"/>
      <c r="L20" s="144">
        <f ca="1">SUM(L18:L19)</f>
        <v>0</v>
      </c>
      <c r="M20" s="144">
        <f ca="1">M16</f>
        <v>0</v>
      </c>
      <c r="N20" s="126"/>
      <c r="O20" s="194"/>
      <c r="Q20" s="55" t="s">
        <v>105</v>
      </c>
      <c r="R20" s="230">
        <f ca="1">J16</f>
        <v>0</v>
      </c>
      <c r="S20" s="217"/>
      <c r="T20" s="54"/>
    </row>
    <row r="21" spans="2:20" ht="13">
      <c r="B21" s="51" t="str">
        <f>CONCATENATE("eigen bijdragen t.o.v. ",Voorblad!$F$82)</f>
        <v>eigen bijdragen t.o.v. totale kosten</v>
      </c>
      <c r="C21" s="126"/>
      <c r="D21" s="126"/>
      <c r="E21" s="193">
        <f ca="1">IF(Voorblad!$F$82="totale kosten",IF(C16=0,0,ROUND((E16)/C16,4)),ROUND((E16)/F16,4))</f>
        <v>0</v>
      </c>
      <c r="F21" s="194"/>
      <c r="G21" s="164"/>
      <c r="H21" s="194"/>
      <c r="I21" s="193">
        <f ca="1">IF(Voorblad!$F$82="totale kosten",IF(H16=0,0,I16/H16),I16/J16)</f>
        <v>0</v>
      </c>
      <c r="J21" s="194"/>
      <c r="K21" s="195"/>
      <c r="L21" s="193">
        <f ca="1">IF(Voorblad!$F$82="totale kosten",IF(H16=0,0,L16/H16),L16/M16)</f>
        <v>0</v>
      </c>
      <c r="M21" s="128"/>
      <c r="N21" s="194"/>
      <c r="O21" s="194"/>
      <c r="Q21" s="55" t="s">
        <v>91</v>
      </c>
      <c r="R21" s="54">
        <f ca="1">M16</f>
        <v>0</v>
      </c>
      <c r="S21" s="217" t="str">
        <f ca="1">IF(R21&gt;R19,"vastgestelde subsidie hoger dan toegekende subsidie","akkoord")</f>
        <v>akkoord</v>
      </c>
      <c r="T21" s="54"/>
    </row>
    <row r="22" spans="2:20" ht="13">
      <c r="B22" s="51" t="s">
        <v>106</v>
      </c>
      <c r="C22" s="126"/>
      <c r="D22" s="160"/>
      <c r="E22" s="196">
        <f>Voorblad!$G$79</f>
        <v>0.3</v>
      </c>
      <c r="F22" s="194"/>
      <c r="G22" s="164"/>
      <c r="H22" s="194"/>
      <c r="I22" s="196">
        <f>Voorblad!G79</f>
        <v>0.3</v>
      </c>
      <c r="J22" s="194"/>
      <c r="K22" s="195"/>
      <c r="L22" s="197">
        <f>Voorblad!G79</f>
        <v>0.3</v>
      </c>
      <c r="M22" s="194"/>
      <c r="N22" s="194"/>
      <c r="Q22" s="55" t="s">
        <v>107</v>
      </c>
      <c r="R22" s="54">
        <f ca="1">L16</f>
        <v>0</v>
      </c>
      <c r="S22" s="217"/>
      <c r="T22" s="54"/>
    </row>
    <row r="23" spans="2:20">
      <c r="Q23" s="56" t="s">
        <v>108</v>
      </c>
      <c r="R23" s="57">
        <f ca="1">M20</f>
        <v>0</v>
      </c>
      <c r="S23" s="218" t="str">
        <f ca="1">IF(R23&lt;&gt;R21,"vastgestelde subsidiebedragen komen niet overeen","akkoord")</f>
        <v>akkoord</v>
      </c>
      <c r="T23" s="54"/>
    </row>
    <row r="24" spans="2:20" ht="13">
      <c r="B24" s="51" t="s">
        <v>109</v>
      </c>
    </row>
    <row r="26" spans="2:20" ht="13">
      <c r="B26" s="51" t="str">
        <f ca="1">IF(F15&lt;0,"*een negatief subsidiebedrag voor consortiumpartners betekent dat consortiumpartners netto meer cash cofinanciering bijdragen dan subsidie ontvangen","")</f>
        <v/>
      </c>
      <c r="J26" s="15"/>
      <c r="K26" s="15"/>
      <c r="L26" s="15"/>
      <c r="M26" s="15"/>
    </row>
    <row r="27" spans="2:20">
      <c r="J27" s="15"/>
      <c r="K27" s="15"/>
      <c r="L27" s="15"/>
      <c r="M27" s="15"/>
    </row>
    <row r="28" spans="2:20">
      <c r="J28" s="15"/>
      <c r="K28" s="15"/>
      <c r="L28" s="15"/>
      <c r="M28" s="15"/>
    </row>
    <row r="29" spans="2:20">
      <c r="J29" s="15"/>
      <c r="K29" s="15"/>
      <c r="L29" s="15"/>
      <c r="M29" s="15"/>
    </row>
    <row r="30" spans="2:20">
      <c r="J30" s="15"/>
      <c r="K30" s="15"/>
      <c r="L30" s="15"/>
      <c r="M30" s="15"/>
    </row>
    <row r="31" spans="2:20">
      <c r="J31" s="15"/>
      <c r="K31" s="15"/>
      <c r="L31" s="15"/>
      <c r="M31" s="15"/>
      <c r="O31" s="198"/>
    </row>
    <row r="32" spans="2:20" ht="13">
      <c r="B32" s="204"/>
      <c r="C32" s="288" t="s">
        <v>79</v>
      </c>
      <c r="D32" s="288"/>
      <c r="E32" s="204"/>
      <c r="J32" s="15"/>
      <c r="K32" s="15"/>
      <c r="L32" s="15"/>
      <c r="M32" s="15"/>
    </row>
    <row r="33" spans="2:14">
      <c r="B33" s="52" t="s">
        <v>110</v>
      </c>
      <c r="E33" s="201">
        <f ca="1">ROUND(M16,0)</f>
        <v>0</v>
      </c>
      <c r="J33" s="15"/>
      <c r="K33" s="15"/>
      <c r="L33" s="15"/>
      <c r="M33" s="15"/>
    </row>
    <row r="34" spans="2:14" ht="12.75" customHeight="1">
      <c r="B34" s="207" t="s">
        <v>111</v>
      </c>
      <c r="C34" s="204"/>
      <c r="D34" s="204"/>
      <c r="E34" s="203">
        <f ca="1">0.85*F16</f>
        <v>0</v>
      </c>
      <c r="J34" s="15"/>
      <c r="K34" s="15"/>
      <c r="L34" s="15"/>
      <c r="M34" s="15"/>
    </row>
    <row r="35" spans="2:14" ht="13">
      <c r="B35" s="11" t="str">
        <f ca="1">IF(E33-E34&lt;0,"Te vorderen: ","Nog te betalen: ")</f>
        <v xml:space="preserve">Nog te betalen: </v>
      </c>
      <c r="E35" s="200">
        <f ca="1">IF(E33&lt;E34,E34-E33,E33-E34)</f>
        <v>0</v>
      </c>
      <c r="F35" s="4"/>
      <c r="J35" s="15"/>
      <c r="K35" s="15"/>
      <c r="L35" s="15"/>
      <c r="M35" s="15"/>
    </row>
    <row r="36" spans="2:14">
      <c r="B36" s="15" t="s">
        <v>112</v>
      </c>
      <c r="E36" s="201">
        <f ca="1">F16-E33</f>
        <v>0</v>
      </c>
    </row>
    <row r="39" spans="2:14">
      <c r="D39" s="287"/>
      <c r="E39" s="287"/>
    </row>
    <row r="42" spans="2:14">
      <c r="B42" s="47"/>
    </row>
    <row r="48" spans="2:14">
      <c r="N48" s="198" t="s">
        <v>113</v>
      </c>
    </row>
    <row r="51" s="15" customFormat="1"/>
    <row r="52" s="15" customFormat="1"/>
    <row r="59" s="15" customFormat="1"/>
  </sheetData>
  <sheetProtection algorithmName="SHA-512" hashValue="F0/+SsOQMor+0pQd+ZLj+qi29mhvQi3BL3/EcV8BlOx+5qAinKlqmU8RxZaBYzUCH1nbB7I0/mmrijGdfklN3g==" saltValue="eE7Gn/tUNUfaKFQBiIO3pw==" spinCount="100000" sheet="1" objects="1" scenarios="1"/>
  <mergeCells count="6">
    <mergeCell ref="D39:E39"/>
    <mergeCell ref="B10:C10"/>
    <mergeCell ref="E10:G10"/>
    <mergeCell ref="I10:K10"/>
    <mergeCell ref="L10:N10"/>
    <mergeCell ref="C32:D32"/>
  </mergeCells>
  <conditionalFormatting sqref="E13:F14 I13:J15 L13:M16 C13:C20 H13:H20 F15:F16 E15:E20 I16 I18:J19 I20">
    <cfRule type="expression" dxfId="99" priority="4">
      <formula>C13&lt;0</formula>
    </cfRule>
  </conditionalFormatting>
  <conditionalFormatting sqref="F18:F20">
    <cfRule type="expression" dxfId="98" priority="1">
      <formula>F18&lt;0</formula>
    </cfRule>
  </conditionalFormatting>
  <conditionalFormatting sqref="L18:M20">
    <cfRule type="expression" dxfId="97" priority="2">
      <formula>L18&lt;0</formula>
    </cfRule>
  </conditionalFormatting>
  <pageMargins left="0.23622047244094491" right="0.23622047244094491" top="0.15748031496062992" bottom="0.15748031496062992" header="0.31496062992125984" footer="0.31496062992125984"/>
  <pageSetup paperSize="9" scale="75" orientation="landscape" r:id="rId1"/>
  <ignoredErrors>
    <ignoredError sqref="C26 Q28:U29 P24:U24 B25:J25 Q25:U25 G26:I26 N2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Samenvatting printen">
                <anchor moveWithCells="1">
                  <from>
                    <xdr:col>17</xdr:col>
                    <xdr:colOff>247650</xdr:colOff>
                    <xdr:row>0</xdr:row>
                    <xdr:rowOff>171450</xdr:rowOff>
                  </from>
                  <to>
                    <xdr:col>17</xdr:col>
                    <xdr:colOff>565150</xdr:colOff>
                    <xdr:row>2</xdr:row>
                    <xdr:rowOff>31750</xdr:rowOff>
                  </to>
                </anchor>
              </controlPr>
            </control>
          </mc:Choice>
        </mc:AlternateContent>
      </controls>
    </mc:Choice>
  </mc:AlternateContent>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4D9"/>
    <pageSetUpPr fitToPage="1"/>
  </sheetPr>
  <dimension ref="A1:Q45"/>
  <sheetViews>
    <sheetView showGridLines="0" zoomScale="85" zoomScaleNormal="85" workbookViewId="0">
      <selection activeCell="N38" sqref="N38"/>
    </sheetView>
  </sheetViews>
  <sheetFormatPr defaultColWidth="9.26953125" defaultRowHeight="12.5"/>
  <cols>
    <col min="1" max="1" width="1.7265625" style="15" customWidth="1"/>
    <col min="2" max="2" width="28" style="15" customWidth="1"/>
    <col min="3" max="3" width="10.7265625" style="15" customWidth="1"/>
    <col min="4" max="4" width="8.54296875" style="15" customWidth="1"/>
    <col min="5" max="5" width="20.453125" style="15" customWidth="1"/>
    <col min="6" max="6" width="13.7265625" style="15" customWidth="1"/>
    <col min="7" max="7" width="8.453125" style="15" bestFit="1" customWidth="1"/>
    <col min="8" max="8" width="11.26953125" style="15" bestFit="1" customWidth="1"/>
    <col min="9" max="9" width="20.453125" style="15" customWidth="1"/>
    <col min="10" max="10" width="16.7265625" style="15" customWidth="1"/>
    <col min="11" max="11" width="8" style="15" bestFit="1" customWidth="1"/>
    <col min="12" max="12" width="5.54296875" style="15" customWidth="1"/>
    <col min="13" max="13" width="24.453125" style="15" customWidth="1"/>
    <col min="14" max="14" width="35.54296875" style="15" bestFit="1" customWidth="1"/>
    <col min="15" max="15" width="117.54296875" style="15" customWidth="1"/>
    <col min="16" max="16" width="106" style="15" customWidth="1"/>
    <col min="17" max="17" width="77.7265625" style="15" customWidth="1"/>
    <col min="18" max="16384" width="9.26953125" style="15"/>
  </cols>
  <sheetData>
    <row r="1" spans="1:17" ht="18">
      <c r="A1" s="3" t="b">
        <f>Voorblad!$B$71</f>
        <v>1</v>
      </c>
      <c r="B1" s="171" t="s">
        <v>114</v>
      </c>
      <c r="C1" s="4"/>
      <c r="D1" s="4"/>
      <c r="E1" s="4"/>
      <c r="F1" s="4"/>
      <c r="G1" s="4"/>
      <c r="H1" s="4"/>
      <c r="I1" s="4"/>
      <c r="J1" s="3"/>
      <c r="K1" s="3"/>
      <c r="L1" s="3"/>
      <c r="M1" s="4"/>
      <c r="N1" s="4"/>
    </row>
    <row r="2" spans="1:17" ht="13">
      <c r="A2" s="246" t="b">
        <f>Subsidievaststelling!S2</f>
        <v>0</v>
      </c>
      <c r="C2" s="4"/>
      <c r="D2" s="4"/>
      <c r="E2" s="4"/>
      <c r="F2" s="4"/>
      <c r="G2" s="4"/>
      <c r="H2" s="4"/>
      <c r="I2" s="4"/>
      <c r="J2" s="3"/>
      <c r="K2" s="3"/>
      <c r="L2" s="3"/>
      <c r="M2" s="4"/>
      <c r="N2" s="4"/>
    </row>
    <row r="3" spans="1:17" ht="13">
      <c r="A3" s="3"/>
      <c r="B3" s="52" t="s">
        <v>71</v>
      </c>
      <c r="C3" s="291" t="s">
        <v>199</v>
      </c>
      <c r="D3" s="292"/>
      <c r="E3" s="292"/>
      <c r="F3" s="292"/>
      <c r="G3" s="292"/>
      <c r="H3" s="293"/>
      <c r="I3" s="4"/>
      <c r="J3" s="3"/>
      <c r="K3" s="3"/>
      <c r="L3" s="3"/>
      <c r="M3" s="4"/>
      <c r="N3" s="4"/>
    </row>
    <row r="4" spans="1:17" ht="13">
      <c r="B4" s="52" t="str">
        <f>IF(A2=TRUE,"Penvoerder","Aanvrager")</f>
        <v>Aanvrager</v>
      </c>
      <c r="C4" s="291" t="s">
        <v>115</v>
      </c>
      <c r="D4" s="292"/>
      <c r="E4" s="292"/>
      <c r="F4" s="292"/>
      <c r="G4" s="292"/>
      <c r="H4" s="293"/>
    </row>
    <row r="5" spans="1:17" ht="12.75" customHeight="1">
      <c r="B5" s="52" t="s">
        <v>116</v>
      </c>
      <c r="C5" s="294" t="str">
        <f>CONCATENATE(Voorblad!B5,", ",Voorblad!B6)</f>
        <v>RAAK-PRO, ronde november 2026</v>
      </c>
      <c r="D5" s="295"/>
      <c r="E5" s="295"/>
      <c r="F5" s="295"/>
      <c r="G5" s="295"/>
      <c r="H5" s="296"/>
    </row>
    <row r="6" spans="1:17" ht="12.75" customHeight="1">
      <c r="B6" s="44" t="s">
        <v>74</v>
      </c>
      <c r="C6" s="82"/>
    </row>
    <row r="8" spans="1:17" ht="13">
      <c r="B8" s="288" t="s">
        <v>76</v>
      </c>
      <c r="C8" s="288"/>
      <c r="D8" s="146"/>
      <c r="E8" s="289" t="s">
        <v>77</v>
      </c>
      <c r="F8" s="288"/>
      <c r="G8" s="290"/>
      <c r="H8" s="146" t="s">
        <v>78</v>
      </c>
      <c r="I8" s="289" t="s">
        <v>6</v>
      </c>
      <c r="J8" s="288"/>
      <c r="K8" s="288"/>
      <c r="M8" s="172" t="s">
        <v>117</v>
      </c>
      <c r="N8" s="173"/>
      <c r="O8" s="174" t="s">
        <v>118</v>
      </c>
      <c r="P8" s="174" t="s">
        <v>119</v>
      </c>
      <c r="Q8" s="174"/>
    </row>
    <row r="9" spans="1:17" ht="27" customHeight="1">
      <c r="B9" s="119" t="s">
        <v>80</v>
      </c>
      <c r="C9" s="199" t="s">
        <v>81</v>
      </c>
      <c r="D9" s="158" t="s">
        <v>82</v>
      </c>
      <c r="E9" s="205" t="s">
        <v>83</v>
      </c>
      <c r="F9" s="205" t="s">
        <v>105</v>
      </c>
      <c r="G9" s="162" t="s">
        <v>85</v>
      </c>
      <c r="H9" s="208" t="s">
        <v>86</v>
      </c>
      <c r="I9" s="258" t="s">
        <v>87</v>
      </c>
      <c r="J9" s="205" t="s">
        <v>88</v>
      </c>
      <c r="K9" s="159" t="s">
        <v>89</v>
      </c>
      <c r="M9" s="15" t="s">
        <v>71</v>
      </c>
      <c r="N9" s="15" t="str">
        <f>C3</f>
        <v>Titel van het project</v>
      </c>
      <c r="O9" s="15" t="str">
        <f>IF(C3="Titel van het project","nog niet ingevuld","✔ ingevuld")</f>
        <v>nog niet ingevuld</v>
      </c>
      <c r="P9" s="15" t="s">
        <v>120</v>
      </c>
    </row>
    <row r="10" spans="1:17" ht="13">
      <c r="B10" s="121" t="s">
        <v>93</v>
      </c>
      <c r="C10" s="121"/>
      <c r="D10" s="121"/>
      <c r="E10" s="122"/>
      <c r="F10" s="123"/>
      <c r="G10" s="163"/>
      <c r="H10" s="161"/>
      <c r="I10" s="124"/>
      <c r="J10" s="125"/>
      <c r="K10" s="126"/>
      <c r="M10" s="15" t="s">
        <v>121</v>
      </c>
      <c r="N10" s="15" t="str">
        <f>C4</f>
        <v>Hogeschool die de aanvraag indient</v>
      </c>
      <c r="O10" s="15" t="str">
        <f>IF(C4="Hogeschool die de aanvraag indient","nog niet ingevuld","✔ ingevuld")</f>
        <v>nog niet ingevuld</v>
      </c>
    </row>
    <row r="11" spans="1:17" ht="13">
      <c r="B11" s="127" t="s">
        <v>95</v>
      </c>
      <c r="C11" s="126">
        <f ca="1">Dekking!E6</f>
        <v>0</v>
      </c>
      <c r="D11" s="128">
        <f ca="1">IF(Tabel5[[#This Row],[Bedragb]]=0,0,Tabel5[[#This Row],[Bedragb]]/C14*100)</f>
        <v>0</v>
      </c>
      <c r="E11" s="129">
        <f ca="1">Dekking!F6+Dekking!G6</f>
        <v>0</v>
      </c>
      <c r="F11" s="126">
        <f ca="1">Dekking!H6</f>
        <v>0</v>
      </c>
      <c r="G11" s="164">
        <f ca="1">IF(F14=0,0,Tabel5[[#This Row],[Gevraagde subsidie]]/F14*100)</f>
        <v>0</v>
      </c>
      <c r="H11" s="126">
        <f ca="1">SUM(Dekking!N6)</f>
        <v>0</v>
      </c>
      <c r="I11" s="129">
        <f ca="1">Dekking!O6+Dekking!P6</f>
        <v>0</v>
      </c>
      <c r="J11" s="126">
        <f ca="1">Dekking!Q6</f>
        <v>0</v>
      </c>
      <c r="K11" s="128">
        <f ca="1">IF(J14=0,0,Tabel5[[#This Row],[Gerealiseerde subsidie]]/J14*100)</f>
        <v>0</v>
      </c>
      <c r="M11" s="15" t="s">
        <v>100</v>
      </c>
      <c r="N11" s="255">
        <f ca="1">C14</f>
        <v>0</v>
      </c>
      <c r="O11" s="15" t="str">
        <f ca="1">IF(AND(C14=C25,Dekking!E20=0),"✔ de optelling klopt","de opgevoerde kosten van de organisaties komen niet overeen met de opgevoerde kosten in de werkpakketten en materiële kosten")</f>
        <v>✔ de optelling klopt</v>
      </c>
      <c r="P11" s="15" t="s">
        <v>122</v>
      </c>
    </row>
    <row r="12" spans="1:17" ht="13">
      <c r="B12" s="127" t="s">
        <v>97</v>
      </c>
      <c r="C12" s="126">
        <f ca="1">Dekking!E7</f>
        <v>0</v>
      </c>
      <c r="D12" s="128">
        <f ca="1">IF(Tabel5[[#This Row],[Bedragb]]=0,0,Tabel5[[#This Row],[Bedragb]]/C14*100)</f>
        <v>0</v>
      </c>
      <c r="E12" s="129">
        <f ca="1">Dekking!F7+Dekking!G7</f>
        <v>0</v>
      </c>
      <c r="F12" s="126">
        <f ca="1">Dekking!H7</f>
        <v>0</v>
      </c>
      <c r="G12" s="164">
        <f ca="1">IF(F14=0,0,Tabel5[[#This Row],[Gevraagde subsidie]]/F14*100)</f>
        <v>0</v>
      </c>
      <c r="H12" s="126">
        <f ca="1">SUM(Dekking!N7)</f>
        <v>0</v>
      </c>
      <c r="I12" s="129">
        <f ca="1">Dekking!O7+Dekking!P7</f>
        <v>0</v>
      </c>
      <c r="J12" s="126">
        <f ca="1">Dekking!Q7</f>
        <v>0</v>
      </c>
      <c r="K12" s="128">
        <f ca="1">IF(J14=0,0,Tabel5[[#This Row],[Gerealiseerde subsidie]]/J14*100)</f>
        <v>0</v>
      </c>
      <c r="M12" s="15" t="s">
        <v>123</v>
      </c>
      <c r="N12" s="255">
        <f ca="1">SUM(E11+E13)</f>
        <v>0</v>
      </c>
    </row>
    <row r="13" spans="1:17" ht="13.5" thickBot="1">
      <c r="B13" s="130" t="str">
        <f ca="1">CONCATENATE(PROPER(Voorblad!$F$83),IF(Tabel5[[#This Row],[Gevraagde subsidie]]&lt;0,"*",""))</f>
        <v>Consortiumpartners</v>
      </c>
      <c r="C13" s="131">
        <f ca="1">SUM(Dekking!E8)</f>
        <v>0</v>
      </c>
      <c r="D13" s="132">
        <f ca="1">IF(Tabel5[[#This Row],[Bedragb]]=0,0,Tabel5[[#This Row],[Bedragb]]/C14*100)</f>
        <v>0</v>
      </c>
      <c r="E13" s="133">
        <f ca="1">Dekking!F8+Dekking!G8</f>
        <v>0</v>
      </c>
      <c r="F13" s="131">
        <f ca="1">Dekking!H8</f>
        <v>0</v>
      </c>
      <c r="G13" s="165">
        <f ca="1">IF(F14=0,0,Tabel5[[#This Row],[Gevraagde subsidie]]/F14*100)</f>
        <v>0</v>
      </c>
      <c r="H13" s="131">
        <f ca="1">SUM(Dekking!N8)</f>
        <v>0</v>
      </c>
      <c r="I13" s="133">
        <f ca="1">Dekking!O8+Dekking!P8</f>
        <v>0</v>
      </c>
      <c r="J13" s="131">
        <f ca="1">Dekking!Q8</f>
        <v>0</v>
      </c>
      <c r="K13" s="132">
        <f ca="1">IF(J14=0,0,Tabel5[[#This Row],[Gerealiseerde subsidie]]/J14*100)</f>
        <v>0</v>
      </c>
      <c r="M13" s="14" t="s">
        <v>124</v>
      </c>
      <c r="N13" s="256">
        <f ca="1">Tabel5[[#This Row],[Gevraagde subsidie]]</f>
        <v>0</v>
      </c>
      <c r="O13" s="209" t="str">
        <f ca="1">IF($N$13&gt;Voorblad!$G$78,"het aangevraagde subsidiebedrag is hoger dan het maximale bedrag",CONCATENATE("✔ het aangevraagde subsidiebedrag is niet hoger dan € ",Voorblad!F78))</f>
        <v>✔ het aangevraagde subsidiebedrag is niet hoger dan € 750.000</v>
      </c>
    </row>
    <row r="14" spans="1:17" ht="21.75" customHeight="1" thickTop="1">
      <c r="B14" s="82" t="s">
        <v>100</v>
      </c>
      <c r="C14" s="134">
        <f ca="1">SUM(C11:C13)</f>
        <v>0</v>
      </c>
      <c r="D14" s="134"/>
      <c r="E14" s="135">
        <f ca="1">SUM(E11:E13)</f>
        <v>0</v>
      </c>
      <c r="F14" s="134">
        <f ca="1">SUM(F11:F13)</f>
        <v>0</v>
      </c>
      <c r="G14" s="166"/>
      <c r="H14" s="134">
        <f ca="1">SUM(H11:H13)</f>
        <v>0</v>
      </c>
      <c r="I14" s="135">
        <f ca="1">SUM(I11:I13)</f>
        <v>0</v>
      </c>
      <c r="J14" s="134">
        <f ca="1">SUM(J11:J13)</f>
        <v>0</v>
      </c>
      <c r="K14" s="126"/>
      <c r="M14" s="15" t="s">
        <v>125</v>
      </c>
      <c r="N14" s="255">
        <f>F24</f>
        <v>0</v>
      </c>
      <c r="O14" s="15" t="str">
        <f>IF(N14=0,CONCATENATE("Er is geen subsidie begroot voor de materiële kosten. Klopt dit?"),CONCATENATE("U heeft € ",TEXT(N14, "#.##0")," van het subsidiebedrag begroot voor de materiële kosten"))</f>
        <v>Er is geen subsidie begroot voor de materiële kosten. Klopt dit?</v>
      </c>
    </row>
    <row r="15" spans="1:17" ht="13">
      <c r="B15" s="137" t="s">
        <v>102</v>
      </c>
      <c r="C15" s="136"/>
      <c r="D15" s="136"/>
      <c r="E15" s="138"/>
      <c r="F15" s="136"/>
      <c r="G15" s="166"/>
      <c r="H15" s="136"/>
      <c r="I15" s="138"/>
      <c r="J15" s="136"/>
      <c r="K15" s="126"/>
      <c r="M15" s="15" t="s">
        <v>126</v>
      </c>
      <c r="N15" s="257">
        <f>IF(C25=0,0,C22/C25)</f>
        <v>0</v>
      </c>
      <c r="O15" s="15" t="str">
        <f>IF(N15&lt;=0.1,"✔ er wordt 10% of minder van de totale kosten besteed aan projectmanagement","maximaal 10% van de totale kosten mag aan projectmanagement worden besteed")</f>
        <v>✔ er wordt 10% of minder van de totale kosten besteed aan projectmanagement</v>
      </c>
    </row>
    <row r="16" spans="1:17">
      <c r="B16" s="127" t="str">
        <f>'Werkpakket 1'!$A$7</f>
        <v>Werkpakket 1</v>
      </c>
      <c r="C16" s="126">
        <f>'Werkpakket 1'!G10</f>
        <v>0</v>
      </c>
      <c r="D16" s="126"/>
      <c r="E16" s="129"/>
      <c r="F16" s="126"/>
      <c r="G16" s="167"/>
      <c r="H16" s="126">
        <f>'Werkpakket 1'!K10</f>
        <v>0</v>
      </c>
      <c r="I16" s="129"/>
      <c r="J16" s="126"/>
      <c r="K16" s="126"/>
      <c r="M16" s="15" t="str">
        <f>PROPER(Voorblad!$F$83)</f>
        <v>Consortiumpartners</v>
      </c>
      <c r="N16" s="257">
        <f ca="1">IF(F14=0,0,F13/F14)</f>
        <v>0</v>
      </c>
      <c r="O16" s="15" t="str">
        <f ca="1">IF(N16&lt;=0.25,CONCATENATE("✔ er wordt ",Voorblad!F80," of minder van de subsidie besteed aan kosten van ",Voorblad!F83," die geen onderzoeksorganisaties zijn"),CONCATENATE("In totaal mag maximaal ",Voorblad!F80," van het subsidiebedrag besteed worden aan de kosten van ",Voorblad!F83," die geen onderzoeksorganisaties zijn"))</f>
        <v>✔ er wordt 25% of minder van de subsidie besteed aan kosten van consortiumpartners die geen onderzoeksorganisaties zijn</v>
      </c>
    </row>
    <row r="17" spans="2:17">
      <c r="B17" s="127" t="str">
        <f>'Werkpakket 2'!$A$7</f>
        <v>Werkpakket 2</v>
      </c>
      <c r="C17" s="126">
        <f>'Werkpakket 2'!G10</f>
        <v>0</v>
      </c>
      <c r="D17" s="126"/>
      <c r="E17" s="129"/>
      <c r="F17" s="126"/>
      <c r="G17" s="167"/>
      <c r="H17" s="126">
        <f>'Werkpakket 2'!K10</f>
        <v>0</v>
      </c>
      <c r="I17" s="129"/>
      <c r="J17" s="126"/>
      <c r="K17" s="126"/>
      <c r="M17" s="15" t="s">
        <v>127</v>
      </c>
      <c r="N17" s="257">
        <f ca="1">IF(C14=0,0,IF(Voorblad!$F$82="totale kosten",IF(C14=0,0,E14/C14),E14/F14))</f>
        <v>0</v>
      </c>
      <c r="O17" s="15" t="str">
        <f ca="1">IF(N17&gt;=Voorblad!G79,CONCATENATE("✔ de eigen financiële bijdrage is ten minste ",Voorblad!F79," van het bedrag aan ",Voorblad!F82),CONCATENATE("De eigen financiële bijdrage is minder dan ",Voorblad!F79," van het bedrag aan ",Voorblad!F82))</f>
        <v>De eigen financiële bijdrage is minder dan 30% van het bedrag aan totale kosten</v>
      </c>
    </row>
    <row r="18" spans="2:17">
      <c r="B18" s="127" t="str">
        <f>'Werkpakket 3'!$A$7</f>
        <v>Werkpakket 3</v>
      </c>
      <c r="C18" s="126">
        <f>'Werkpakket 3'!G10</f>
        <v>0</v>
      </c>
      <c r="D18" s="126"/>
      <c r="E18" s="129"/>
      <c r="F18" s="126"/>
      <c r="G18" s="167"/>
      <c r="H18" s="126">
        <f>'Werkpakket 3'!K10</f>
        <v>0</v>
      </c>
      <c r="I18" s="129"/>
      <c r="J18" s="126"/>
      <c r="K18" s="126"/>
    </row>
    <row r="19" spans="2:17">
      <c r="B19" s="127" t="str">
        <f>'Werkpakket 4'!$A$7</f>
        <v>Werkpakket 4</v>
      </c>
      <c r="C19" s="126">
        <f>'Werkpakket 4'!G10</f>
        <v>0</v>
      </c>
      <c r="D19" s="126"/>
      <c r="E19" s="129"/>
      <c r="F19" s="126"/>
      <c r="G19" s="167"/>
      <c r="H19" s="126">
        <f>'Werkpakket 4'!K10</f>
        <v>0</v>
      </c>
      <c r="I19" s="129"/>
      <c r="J19" s="126"/>
      <c r="K19" s="126"/>
    </row>
    <row r="20" spans="2:17">
      <c r="B20" s="127" t="str">
        <f>'Werkpakket 5'!$A$7</f>
        <v>Werkpakket 5</v>
      </c>
      <c r="C20" s="126">
        <f>'Werkpakket 5'!G10</f>
        <v>0</v>
      </c>
      <c r="D20" s="126"/>
      <c r="E20" s="129"/>
      <c r="F20" s="126"/>
      <c r="G20" s="167"/>
      <c r="H20" s="126">
        <f>'Werkpakket 5'!K10</f>
        <v>0</v>
      </c>
      <c r="I20" s="129"/>
      <c r="J20" s="126"/>
      <c r="K20" s="126"/>
    </row>
    <row r="21" spans="2:17" ht="13">
      <c r="B21" s="127" t="str">
        <f>'Werkpakket 6'!$A$7</f>
        <v>Werkpakket 6</v>
      </c>
      <c r="C21" s="126">
        <f>'Werkpakket 6'!G10</f>
        <v>0</v>
      </c>
      <c r="D21" s="268"/>
      <c r="E21" s="129"/>
      <c r="F21" s="126"/>
      <c r="G21" s="167"/>
      <c r="H21" s="126">
        <f>'Werkpakket 6'!K10</f>
        <v>0</v>
      </c>
      <c r="I21" s="129"/>
      <c r="J21" s="126"/>
      <c r="K21" s="126"/>
      <c r="M21" s="177" t="s">
        <v>128</v>
      </c>
      <c r="N21" s="178"/>
      <c r="O21" s="179" t="s">
        <v>118</v>
      </c>
      <c r="P21" s="179"/>
      <c r="Q21" s="179"/>
    </row>
    <row r="22" spans="2:17">
      <c r="B22" s="139" t="str">
        <f>Projectmanagement!$A$7</f>
        <v>Projectmanagement</v>
      </c>
      <c r="C22" s="140">
        <f>Projectmanagement!G10</f>
        <v>0</v>
      </c>
      <c r="D22" s="140"/>
      <c r="E22" s="141"/>
      <c r="F22" s="140"/>
      <c r="G22" s="168"/>
      <c r="H22" s="140">
        <f>Projectmanagement!K10</f>
        <v>0</v>
      </c>
      <c r="I22" s="141"/>
      <c r="J22" s="140"/>
      <c r="K22" s="126"/>
      <c r="M22" s="15" t="s">
        <v>100</v>
      </c>
      <c r="N22" s="255">
        <f ca="1">H14</f>
        <v>0</v>
      </c>
      <c r="O22" s="15" t="str">
        <f ca="1">IF(AND(H14=H25,Dekking!N20=0),"✔ de optelling klopt","de opgevoerde kosten van de organisaties komen niet overeen met de opgevoerde kosten in de werkpakketten en materiële kosten")</f>
        <v>✔ de optelling klopt</v>
      </c>
    </row>
    <row r="23" spans="2:17" ht="13">
      <c r="B23" s="15" t="s">
        <v>129</v>
      </c>
      <c r="C23" s="126">
        <f>SUM(C16:C22)</f>
        <v>0</v>
      </c>
      <c r="D23" s="128">
        <f>IF(Tabel5[[#This Row],[Bedragb]]=0,0,Tabel5[[#This Row],[Bedragb]]/C25*100)</f>
        <v>0</v>
      </c>
      <c r="E23" s="129">
        <f ca="1">Tabel5[[#This Row],[Bedragb]]-Tabel5[[#This Row],[Gevraagde subsidie]]</f>
        <v>0</v>
      </c>
      <c r="F23" s="126">
        <f ca="1">F14-F24</f>
        <v>0</v>
      </c>
      <c r="G23" s="164">
        <f ca="1">IF(F14=0,0,Tabel5[[#This Row],[Gevraagde subsidie]]/F25*100)</f>
        <v>0</v>
      </c>
      <c r="H23" s="126">
        <f>SUM(H16:H22)</f>
        <v>0</v>
      </c>
      <c r="I23" s="129">
        <f ca="1">Tabel5[[#This Row],[Bedragr]]-Tabel5[[#This Row],[Gerealiseerde subsidie]]</f>
        <v>0</v>
      </c>
      <c r="J23" s="126">
        <f ca="1">J14-J24</f>
        <v>0</v>
      </c>
      <c r="K23" s="142">
        <f ca="1">IF(J14=0,0,Tabel5[[#This Row],[Gerealiseerde subsidie]]/J25*100)</f>
        <v>0</v>
      </c>
      <c r="M23" s="15" t="s">
        <v>123</v>
      </c>
      <c r="N23" s="255">
        <f ca="1">I14</f>
        <v>0</v>
      </c>
    </row>
    <row r="24" spans="2:17" ht="13.5" thickBot="1">
      <c r="B24" s="143" t="str">
        <f>Materieel!$A$11</f>
        <v>Materiële kosten en investeringen</v>
      </c>
      <c r="C24" s="131">
        <f>Materieel!E14</f>
        <v>0</v>
      </c>
      <c r="D24" s="132">
        <f>IF(Tabel5[[#This Row],[Bedragb]]=0,0,Tabel5[[#This Row],[Bedragb]]/C25*100)</f>
        <v>0</v>
      </c>
      <c r="E24" s="133">
        <f>Materieel!E16</f>
        <v>0</v>
      </c>
      <c r="F24" s="131">
        <f>Materieel!E15</f>
        <v>0</v>
      </c>
      <c r="G24" s="165">
        <f ca="1">IF(F14=0,0,Tabel5[[#This Row],[Gevraagde subsidie]]/F25*100)</f>
        <v>0</v>
      </c>
      <c r="H24" s="131">
        <f>Materieel!G14</f>
        <v>0</v>
      </c>
      <c r="I24" s="133">
        <f>Materieel!G16</f>
        <v>0</v>
      </c>
      <c r="J24" s="131">
        <f>Materieel!G15</f>
        <v>0</v>
      </c>
      <c r="K24" s="132">
        <f ca="1">IF(J14=0,0,Tabel5[[#This Row],[Gerealiseerde subsidie]]/J25*100)</f>
        <v>0</v>
      </c>
      <c r="M24" s="14" t="s">
        <v>124</v>
      </c>
      <c r="N24" s="256">
        <f ca="1">J14</f>
        <v>0</v>
      </c>
      <c r="O24" s="247" t="str">
        <f ca="1">IF(ROUND(J14,0)&lt;=ROUND(C36,0),"✔ het gerealiseerde subsidiebedrag is lager dan of gelijk aan het toegewezen subsidiebedrag","het gerealiseerde subsidiebedrag is hoger dan het toegewezen subsidiebedrag")</f>
        <v>✔ het gerealiseerde subsidiebedrag is lager dan of gelijk aan het toegewezen subsidiebedrag</v>
      </c>
    </row>
    <row r="25" spans="2:17" ht="27" customHeight="1" thickTop="1">
      <c r="B25" s="4" t="s">
        <v>100</v>
      </c>
      <c r="C25" s="144">
        <f>SUM(C23:C24)</f>
        <v>0</v>
      </c>
      <c r="D25" s="144"/>
      <c r="E25" s="145">
        <f ca="1">SUM(E23:E24)</f>
        <v>0</v>
      </c>
      <c r="F25" s="144">
        <f ca="1">SUM(F23:F24)</f>
        <v>0</v>
      </c>
      <c r="G25" s="169"/>
      <c r="H25" s="144">
        <f>SUM(H23:H24)</f>
        <v>0</v>
      </c>
      <c r="I25" s="145">
        <f ca="1">SUM(I23:I24)</f>
        <v>0</v>
      </c>
      <c r="J25" s="144">
        <f ca="1">SUM(J23:J24)</f>
        <v>0</v>
      </c>
      <c r="K25" s="126"/>
      <c r="M25" s="15" t="s">
        <v>127</v>
      </c>
      <c r="N25" s="257">
        <f>IF(H25=0,0,IF(Voorblad!$F$82="totale kosten",IF(H25=0,0,I25/H25),I25/J25))</f>
        <v>0</v>
      </c>
      <c r="O25" s="15" t="str">
        <f ca="1">IF(N22=0,"",IF(N25&gt;=Voorblad!G79,CONCATENATE("✔ de eigen financiële bijdrage is ten minste ",Voorblad!F79," van het bedrag aan ",Voorblad!F82),CONCATENATE("De eigen financiële bijdrage is minder dan ",Voorblad!F79," van het bedrag aan ",Voorblad!F82)))</f>
        <v/>
      </c>
    </row>
    <row r="26" spans="2:17" ht="13">
      <c r="B26" s="51" t="str">
        <f>CONCATENATE("eigen financiering t.o.v. ",Voorblad!$F$82)</f>
        <v>eigen financiering t.o.v. totale kosten</v>
      </c>
      <c r="C26" s="194"/>
      <c r="D26" s="194"/>
      <c r="E26" s="193">
        <f ca="1">IF(C14=0,0,IF(Voorblad!$F$82="totale kosten",IF(C14=0,0,E14/C14),E14/F14))</f>
        <v>0</v>
      </c>
      <c r="F26" s="194"/>
      <c r="G26" s="164"/>
      <c r="H26" s="194"/>
      <c r="I26" s="193">
        <f ca="1">IF(H14=0,0,IF(Voorblad!$F$82="totale kosten",IF(H14=0,0,I14/H14),I14/J14))</f>
        <v>0</v>
      </c>
      <c r="J26" s="126"/>
      <c r="K26" s="126"/>
      <c r="M26" s="15" t="s">
        <v>126</v>
      </c>
      <c r="N26" s="257">
        <f>IF(H25=0,0,H22/H25)</f>
        <v>0</v>
      </c>
      <c r="O26" s="15" t="str">
        <f>IF(N26&lt;=0.1,"✔ er is 10% of minder van de totale kosten besteed aan projectmanagement","maximaal 10% van de totale kosten mag aan projectmanagement zijn besteed")</f>
        <v>✔ er is 10% of minder van de totale kosten besteed aan projectmanagement</v>
      </c>
    </row>
    <row r="27" spans="2:17">
      <c r="M27" s="14" t="str">
        <f>PROPER(Voorblad!$F$83)</f>
        <v>Consortiumpartners</v>
      </c>
      <c r="N27" s="257">
        <f ca="1">IF(J14=0,0,J13/J14)</f>
        <v>0</v>
      </c>
      <c r="O27" s="14" t="str">
        <f ca="1">IF(N27&lt;=0.25,CONCATENATE("✔ er is ",Voorblad!F80," of minder van de subsidie besteed aan kosten van ",Voorblad!F83," die geen onderzoeksorganisaties zijn"),CONCATENATE("In totaal mag maximaal ",Voorblad!F80," van het subsidiebedrag besteed worden aan de kosten van ",Voorblad!F83," die geen onderzoeksorganisaties zijn"))</f>
        <v>✔ er is 25% of minder van de subsidie besteed aan kosten van consortiumpartners die geen onderzoeksorganisaties zijn</v>
      </c>
    </row>
    <row r="28" spans="2:17" ht="13">
      <c r="B28" s="51" t="s">
        <v>109</v>
      </c>
      <c r="N28" s="175"/>
    </row>
    <row r="29" spans="2:17" ht="13">
      <c r="B29" s="51" t="str">
        <f ca="1">IF(F13&lt;0,"*een negatief subsidiebedrag voor consortiumpartners betekent dat consortiumpartners netto meer cash cofinanciering bijdragen dan subsidie ontvangen","")</f>
        <v/>
      </c>
    </row>
    <row r="30" spans="2:17">
      <c r="N30" s="176"/>
    </row>
    <row r="31" spans="2:17" ht="13">
      <c r="B31" s="11" t="s">
        <v>130</v>
      </c>
      <c r="E31" s="18"/>
    </row>
    <row r="32" spans="2:17">
      <c r="B32" s="52" t="s">
        <v>131</v>
      </c>
      <c r="C32" s="126">
        <f ca="1">F23</f>
        <v>0</v>
      </c>
      <c r="D32" s="251"/>
      <c r="E32" s="251"/>
      <c r="F32" s="44"/>
      <c r="G32" s="44"/>
    </row>
    <row r="33" spans="2:14" ht="13">
      <c r="B33" s="52" t="s">
        <v>132</v>
      </c>
      <c r="C33" s="250"/>
      <c r="D33" s="3"/>
      <c r="E33" s="3"/>
      <c r="F33" s="44"/>
      <c r="G33" s="44"/>
      <c r="M33" s="4" t="s">
        <v>133</v>
      </c>
    </row>
    <row r="34" spans="2:14">
      <c r="B34" s="52" t="s">
        <v>134</v>
      </c>
      <c r="C34" s="126">
        <f ca="1">C32+(C33*C32)</f>
        <v>0</v>
      </c>
      <c r="D34" s="44"/>
      <c r="E34" s="44"/>
      <c r="F34" s="44"/>
      <c r="G34" s="44"/>
      <c r="M34" s="15" t="s">
        <v>135</v>
      </c>
      <c r="N34" s="260">
        <f>Dekking!$G$24</f>
        <v>0</v>
      </c>
    </row>
    <row r="35" spans="2:14">
      <c r="B35" s="52" t="s">
        <v>136</v>
      </c>
      <c r="C35" s="126">
        <f>F24</f>
        <v>0</v>
      </c>
      <c r="D35" s="44"/>
      <c r="E35" s="44"/>
      <c r="F35" s="44"/>
      <c r="G35" s="44"/>
      <c r="M35" s="15" t="s">
        <v>137</v>
      </c>
      <c r="N35" s="261">
        <f>Dekking!$F$24</f>
        <v>0</v>
      </c>
    </row>
    <row r="36" spans="2:14" ht="12.75" customHeight="1">
      <c r="B36" s="11" t="s">
        <v>138</v>
      </c>
      <c r="C36" s="144">
        <f ca="1">C35+C34</f>
        <v>0</v>
      </c>
      <c r="D36" s="44"/>
      <c r="E36" s="44"/>
      <c r="F36" s="44"/>
      <c r="G36" s="44"/>
      <c r="M36" s="259" t="s">
        <v>139</v>
      </c>
      <c r="N36" s="261">
        <f ca="1">Dekking!$F$6+Dekking!$G$6</f>
        <v>0</v>
      </c>
    </row>
    <row r="37" spans="2:14">
      <c r="B37" s="47"/>
      <c r="C37" s="47"/>
      <c r="D37" s="44"/>
      <c r="E37" s="44"/>
      <c r="F37" s="44"/>
      <c r="G37" s="44"/>
      <c r="M37" s="14" t="s">
        <v>140</v>
      </c>
      <c r="N37" s="261">
        <f ca="1">E14-N36</f>
        <v>0</v>
      </c>
    </row>
    <row r="38" spans="2:14">
      <c r="B38" s="44"/>
      <c r="C38" s="147"/>
      <c r="D38" s="44"/>
      <c r="E38" s="44"/>
      <c r="F38" s="44"/>
      <c r="G38" s="44"/>
      <c r="M38" s="15" t="s">
        <v>141</v>
      </c>
      <c r="N38" s="261">
        <v>0</v>
      </c>
    </row>
    <row r="39" spans="2:14">
      <c r="B39" s="44"/>
      <c r="C39" s="44"/>
    </row>
    <row r="40" spans="2:14">
      <c r="B40" s="44"/>
      <c r="C40" s="44"/>
    </row>
    <row r="41" spans="2:14">
      <c r="B41" s="44"/>
      <c r="C41" s="44"/>
    </row>
    <row r="42" spans="2:14">
      <c r="B42" s="44"/>
      <c r="C42" s="44"/>
    </row>
    <row r="43" spans="2:14">
      <c r="B43" s="44"/>
      <c r="C43" s="44"/>
    </row>
    <row r="44" spans="2:14">
      <c r="B44" s="44"/>
      <c r="C44" s="44"/>
      <c r="I44" s="180" t="s">
        <v>142</v>
      </c>
    </row>
    <row r="45" spans="2:14">
      <c r="M45" s="18"/>
    </row>
  </sheetData>
  <sheetProtection pivotTables="0"/>
  <mergeCells count="6">
    <mergeCell ref="B8:C8"/>
    <mergeCell ref="E8:G8"/>
    <mergeCell ref="I8:K8"/>
    <mergeCell ref="C3:H3"/>
    <mergeCell ref="C4:H4"/>
    <mergeCell ref="C5:H5"/>
  </mergeCells>
  <conditionalFormatting sqref="B1">
    <cfRule type="expression" dxfId="96" priority="38">
      <formula>$A$2=TRUE</formula>
    </cfRule>
  </conditionalFormatting>
  <conditionalFormatting sqref="B6 D32:H36 B37:H43 B44:G44 I44">
    <cfRule type="expression" dxfId="95" priority="30">
      <formula>$A$2=TRUE</formula>
    </cfRule>
  </conditionalFormatting>
  <conditionalFormatting sqref="B31:C36">
    <cfRule type="expression" dxfId="94" priority="6">
      <formula>$A$2=TRUE</formula>
    </cfRule>
  </conditionalFormatting>
  <conditionalFormatting sqref="C32">
    <cfRule type="expression" dxfId="93" priority="5">
      <formula>C32&lt;0</formula>
    </cfRule>
  </conditionalFormatting>
  <conditionalFormatting sqref="C34:C36">
    <cfRule type="expression" dxfId="92" priority="4">
      <formula>C34&lt;0</formula>
    </cfRule>
  </conditionalFormatting>
  <conditionalFormatting sqref="C3:H4">
    <cfRule type="expression" dxfId="91" priority="32">
      <formula>$A$1=TRUE</formula>
    </cfRule>
  </conditionalFormatting>
  <conditionalFormatting sqref="C3:H5 C6">
    <cfRule type="expression" dxfId="90" priority="10" stopIfTrue="1">
      <formula>$A$2=TRUE</formula>
    </cfRule>
  </conditionalFormatting>
  <conditionalFormatting sqref="H8:K8 H9 J9:K9 H10:K26">
    <cfRule type="expression" dxfId="89" priority="8">
      <formula>$A$2=TRUE</formula>
    </cfRule>
  </conditionalFormatting>
  <conditionalFormatting sqref="I9">
    <cfRule type="expression" dxfId="88" priority="1">
      <formula>$A$2=TRUE</formula>
    </cfRule>
  </conditionalFormatting>
  <conditionalFormatting sqref="J11:J12 H11:I25 J14:J25 C11:C25 E11:F25">
    <cfRule type="expression" dxfId="87" priority="9">
      <formula>C11&lt;0</formula>
    </cfRule>
  </conditionalFormatting>
  <conditionalFormatting sqref="O9:O13 O15:O17">
    <cfRule type="expression" dxfId="86" priority="3" stopIfTrue="1">
      <formula>ISERROR(SEARCH("✔",O9,1))</formula>
    </cfRule>
  </conditionalFormatting>
  <conditionalFormatting sqref="O22">
    <cfRule type="expression" dxfId="85" priority="14">
      <formula>N22="de totale kosten komen niet overeen met de optelling van het subsidiebedrag en het bedrag aan cofinanciering"</formula>
    </cfRule>
  </conditionalFormatting>
  <conditionalFormatting sqref="O22:O27">
    <cfRule type="expression" dxfId="84" priority="21" stopIfTrue="1">
      <formula>ISERROR(SEARCH("✔",O22,1))</formula>
    </cfRule>
  </conditionalFormatting>
  <conditionalFormatting sqref="O23">
    <cfRule type="expression" dxfId="83" priority="15">
      <formula>O23="er is nog een bedrag te verdelen op het tabblad Cofinanciering"</formula>
    </cfRule>
  </conditionalFormatting>
  <conditionalFormatting sqref="O24">
    <cfRule type="expression" dxfId="82" priority="16">
      <formula>O24="het gerealiseerde subsidiebedrag is hoger dan het toegewezen subsidiebedrag"</formula>
    </cfRule>
  </conditionalFormatting>
  <conditionalFormatting sqref="O25">
    <cfRule type="expression" dxfId="81" priority="17">
      <formula>$N$24="de cofinanciering moet minimaal 50% van de totale kosten bedragen"</formula>
    </cfRule>
  </conditionalFormatting>
  <conditionalFormatting sqref="O26:O27">
    <cfRule type="expression" dxfId="80" priority="13" stopIfTrue="1">
      <formula>ISERROR(SEARCH("✔",O26,1))</formula>
    </cfRule>
  </conditionalFormatting>
  <conditionalFormatting sqref="O30">
    <cfRule type="expression" dxfId="79" priority="2" stopIfTrue="1">
      <formula>ISERROR(SEARCH("✔",O30,1))</formula>
    </cfRule>
  </conditionalFormatting>
  <pageMargins left="0.23622047244094491" right="0.19685039370078741" top="0.19685039370078741" bottom="0.19685039370078741" header="0.19685039370078741" footer="0.19685039370078741"/>
  <pageSetup paperSize="9" scale="79" orientation="portrait" r:id="rId1"/>
  <ignoredErrors>
    <ignoredError sqref="M50:N53" formula="1"/>
    <ignoredError sqref="D22:K22 D26 F26:H26 D15:K20 D24:K25 D23:E23 G23:K23 H21 J26:K26 D11:K11 K13 D14 G14:H14 K14"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4D9"/>
    <pageSetUpPr fitToPage="1"/>
  </sheetPr>
  <dimension ref="A1:R124"/>
  <sheetViews>
    <sheetView showGridLines="0" topLeftCell="A18" zoomScale="85" zoomScaleNormal="85" workbookViewId="0">
      <selection activeCell="L27" sqref="L27:M34"/>
    </sheetView>
  </sheetViews>
  <sheetFormatPr defaultColWidth="9.26953125" defaultRowHeight="12.5" outlineLevelRow="1"/>
  <cols>
    <col min="1" max="1" width="1.7265625" style="1" customWidth="1"/>
    <col min="2" max="2" width="5.26953125" style="1" customWidth="1"/>
    <col min="3" max="3" width="32.7265625" style="1" customWidth="1"/>
    <col min="4" max="4" width="20.7265625" style="1" customWidth="1"/>
    <col min="5" max="5" width="12.7265625" style="1" customWidth="1"/>
    <col min="6" max="6" width="15.26953125" style="1" customWidth="1"/>
    <col min="7" max="7" width="16" style="1" customWidth="1"/>
    <col min="8" max="8" width="14.54296875" style="1" customWidth="1"/>
    <col min="9" max="9" width="14.54296875" style="1" hidden="1" customWidth="1"/>
    <col min="10" max="10" width="5.7265625" style="1" customWidth="1"/>
    <col min="11" max="11" width="4.54296875" style="1" customWidth="1"/>
    <col min="12" max="12" width="32" style="1" customWidth="1"/>
    <col min="13" max="13" width="20.453125" style="1" customWidth="1"/>
    <col min="14" max="14" width="16.453125" style="1" customWidth="1"/>
    <col min="15" max="15" width="15.7265625" style="1" customWidth="1"/>
    <col min="16" max="16" width="17" style="1" customWidth="1"/>
    <col min="17" max="17" width="15.453125" style="1" customWidth="1"/>
    <col min="18" max="18" width="14.54296875" style="1" hidden="1" customWidth="1"/>
    <col min="19" max="16384" width="9.26953125" style="1"/>
  </cols>
  <sheetData>
    <row r="1" spans="1:18">
      <c r="A1" s="3" t="b">
        <f>Voorblad!$B$71</f>
        <v>1</v>
      </c>
    </row>
    <row r="2" spans="1:18" ht="13">
      <c r="B2" s="2"/>
      <c r="E2" s="43" t="str">
        <f>'Samenvattend overzicht'!$B$3</f>
        <v>Projecttitel</v>
      </c>
      <c r="F2" s="1" t="str">
        <f>'Samenvattend overzicht'!$C$3</f>
        <v>Titel van het project</v>
      </c>
      <c r="M2" s="43"/>
    </row>
    <row r="3" spans="1:18" ht="13">
      <c r="B3" s="2"/>
      <c r="E3" s="43" t="str">
        <f>'Samenvattend overzicht'!$B$4</f>
        <v>Aanvrager</v>
      </c>
      <c r="F3" s="1" t="str">
        <f>'Samenvattend overzicht'!$C$4</f>
        <v>Hogeschool die de aanvraag indient</v>
      </c>
      <c r="M3" s="43"/>
    </row>
    <row r="4" spans="1:18" ht="13">
      <c r="E4" s="2"/>
    </row>
    <row r="5" spans="1:18" ht="25" outlineLevel="1">
      <c r="C5" s="7"/>
      <c r="D5" s="63" t="s">
        <v>143</v>
      </c>
      <c r="E5" s="17" t="s">
        <v>100</v>
      </c>
      <c r="F5" s="17" t="s">
        <v>144</v>
      </c>
      <c r="G5" s="17" t="s">
        <v>145</v>
      </c>
      <c r="H5" s="17" t="s">
        <v>146</v>
      </c>
      <c r="I5" s="1" t="s">
        <v>147</v>
      </c>
      <c r="M5" s="63" t="s">
        <v>143</v>
      </c>
      <c r="N5" s="17" t="s">
        <v>100</v>
      </c>
      <c r="O5" s="17" t="s">
        <v>144</v>
      </c>
      <c r="P5" s="17" t="s">
        <v>145</v>
      </c>
      <c r="Q5" s="17" t="s">
        <v>146</v>
      </c>
      <c r="R5" s="1" t="s">
        <v>147</v>
      </c>
    </row>
    <row r="6" spans="1:18" outlineLevel="1">
      <c r="D6" s="181" t="str">
        <f>'Typen organisatie'!$A2</f>
        <v>Hogeschool</v>
      </c>
      <c r="E6" s="64">
        <f ca="1">SUMIF($D$25:E$124,$D6,E$25:E$124)</f>
        <v>0</v>
      </c>
      <c r="F6" s="64">
        <f ca="1">SUMIF($D$25:F$124,$D6,F$25:F$124)</f>
        <v>0</v>
      </c>
      <c r="G6" s="64">
        <f ca="1">SUMIF($D$25:G$124,$D6,G$25:G$124)</f>
        <v>0</v>
      </c>
      <c r="H6" s="64">
        <f ca="1">SUMIF($D$25:H$124,$D6,H$25:H$124)</f>
        <v>0</v>
      </c>
      <c r="I6" s="64">
        <f ca="1">SUMIF($D$25:I$124,$D6,I$25:I$124)</f>
        <v>0</v>
      </c>
      <c r="J6" s="84"/>
      <c r="K6" s="64"/>
      <c r="M6" s="83" t="str">
        <f>'Typen organisatie'!$A2</f>
        <v>Hogeschool</v>
      </c>
      <c r="N6" s="64">
        <f ca="1">SUMIF($M$25:N$124,$M6,N$25:N$124)</f>
        <v>0</v>
      </c>
      <c r="O6" s="64">
        <f ca="1">SUMIF($M$25:O$124,$M6,O$25:O$124)</f>
        <v>0</v>
      </c>
      <c r="P6" s="64">
        <f ca="1">SUMIF($M$25:P$124,$M6,P$25:P$124)</f>
        <v>0</v>
      </c>
      <c r="Q6" s="64">
        <f ca="1">SUMIF($M$25:Q$124,$M6,Q$25:Q$124)</f>
        <v>0</v>
      </c>
      <c r="R6" s="64" t="e">
        <f ca="1">SUMIF($M$25:R$124,$M6,R$25:R$54)</f>
        <v>#REF!</v>
      </c>
    </row>
    <row r="7" spans="1:18" ht="27.75" customHeight="1" outlineLevel="1">
      <c r="D7" s="275" t="str">
        <f>'Typen organisatie'!$A3</f>
        <v>Nederlandse onderzoeksorganisatie</v>
      </c>
      <c r="E7" s="64">
        <f ca="1">SUMIF($D$25:E$124,$D7,E$25:E$124)</f>
        <v>0</v>
      </c>
      <c r="F7" s="64">
        <f ca="1">SUMIF($D$25:F$124,$D7,F$25:F$124)</f>
        <v>0</v>
      </c>
      <c r="G7" s="64">
        <f ca="1">SUMIF($D$25:G$124,$D7,G$25:G$124)</f>
        <v>0</v>
      </c>
      <c r="H7" s="64">
        <f ca="1">SUMIF($D$25:H$124,$D7,H$25:H$124)</f>
        <v>0</v>
      </c>
      <c r="I7" s="64">
        <f ca="1">SUMIF($D$25:I$124,$D7,I$25:I$124)</f>
        <v>0</v>
      </c>
      <c r="J7" s="84"/>
      <c r="K7" s="64"/>
      <c r="M7" s="276" t="str">
        <f>'Typen organisatie'!$A3</f>
        <v>Nederlandse onderzoeksorganisatie</v>
      </c>
      <c r="N7" s="64">
        <f ca="1">SUMIF($M$25:N$124,$M7,N$25:N$124)</f>
        <v>0</v>
      </c>
      <c r="O7" s="64">
        <f ca="1">SUMIF($M$25:O$124,$M7,O$25:O$124)</f>
        <v>0</v>
      </c>
      <c r="P7" s="64">
        <f ca="1">SUMIF($M$25:P$124,$M7,P$25:P$124)</f>
        <v>0</v>
      </c>
      <c r="Q7" s="64">
        <f ca="1">SUMIF($M$25:Q$124,$M7,Q$25:Q$124)</f>
        <v>0</v>
      </c>
      <c r="R7" s="64">
        <f ca="1">SUMIF($M$25:R$124,$M7,R$25:R$54)</f>
        <v>0</v>
      </c>
    </row>
    <row r="8" spans="1:18" ht="23" outlineLevel="1">
      <c r="D8" s="275" t="str">
        <f>'Typen organisatie'!$A4</f>
        <v>Overige consortiumpartner</v>
      </c>
      <c r="E8" s="274">
        <f ca="1">SUMIF($D$25:E$124,$D8,E$25:E$124)</f>
        <v>0</v>
      </c>
      <c r="F8" s="274">
        <f ca="1">SUMIF($D$25:F$124,$D8,F$25:F$124)</f>
        <v>0</v>
      </c>
      <c r="G8" s="274">
        <f ca="1">SUMIF($D$25:G$124,$D8,G$25:G$124)</f>
        <v>0</v>
      </c>
      <c r="H8" s="274">
        <f ca="1">SUMIF($D$25:H$124,$D8,H$25:H$124)</f>
        <v>0</v>
      </c>
      <c r="I8" s="274"/>
      <c r="J8" s="84"/>
      <c r="K8" s="64"/>
      <c r="M8" s="276" t="str">
        <f>'Typen organisatie'!$A4</f>
        <v>Overige consortiumpartner</v>
      </c>
      <c r="N8" s="274">
        <f ca="1">SUMIF($M$25:N$124,$M8,N$25:N$54)</f>
        <v>0</v>
      </c>
      <c r="O8" s="274">
        <f ca="1">SUMIF($M$25:O$124,$M8,O$25:O$54)</f>
        <v>0</v>
      </c>
      <c r="P8" s="274">
        <f ca="1">SUMIF($M$25:P$124,$M8,P$25:P$54)</f>
        <v>0</v>
      </c>
      <c r="Q8" s="274">
        <f ca="1">SUMIF($M$25:Q$124,$M8,Q$25:Q$54)</f>
        <v>0</v>
      </c>
      <c r="R8" s="274"/>
    </row>
    <row r="9" spans="1:18" outlineLevel="1">
      <c r="D9" s="181"/>
      <c r="E9" s="64"/>
      <c r="F9" s="64"/>
      <c r="G9" s="64"/>
      <c r="H9" s="64"/>
      <c r="I9" s="64"/>
      <c r="J9" s="84"/>
      <c r="K9" s="64"/>
      <c r="M9" s="83"/>
      <c r="N9" s="64"/>
      <c r="O9" s="64"/>
      <c r="P9" s="64"/>
      <c r="Q9" s="64"/>
      <c r="R9" s="64"/>
    </row>
    <row r="10" spans="1:18">
      <c r="C10" s="7"/>
      <c r="D10" s="182"/>
    </row>
    <row r="11" spans="1:18" ht="13" outlineLevel="1">
      <c r="B11" s="2" t="s">
        <v>148</v>
      </c>
      <c r="C11" s="7"/>
      <c r="D11" s="182"/>
    </row>
    <row r="12" spans="1:18" ht="146.25" customHeight="1" outlineLevel="1">
      <c r="B12" s="281" t="str">
        <f>Voorblad!B15</f>
        <v>In dit werkblad maakt u het dekkingsplan. Voer de naam in van de organisaties in kolom C. Let op dat de naam van de organisatie hetzelfde is gespeld als op de werkbladen met de kostenonderbouwing. De tekenbevoegden van al deze organisaties moeten ook met een handtekening op het aanvraagformulier (consortiumpartnerformulier) hebben bevestigd, dat zij zich committeren aan de genoemde kosten en te leveren cofinanciering of eigen bijdrage.
Kies in kolom D het type organisatie (hogeschool of niet-hogeschool).
De totaal begrote kosten per organisatie (kolom E) worden automatisch ingevuld met de gegevens uit de werkbladen met de kostenonderbouwing.
In kolom F voert u de cofinanciering of eigen bijdrage in kind in en in kolom G de cash cofinanciering. 
Kolom H is het subsidiebedrag per organisatie. Dat wordt automatisch gevuld met het verschil tussen de begrote kosten (E) en de financiering anders dan van SIA (F en G). Indien een organisatie cash cofinanciering levert, is dit bedrag negatief.</v>
      </c>
      <c r="C12" s="281"/>
      <c r="D12" s="281"/>
      <c r="E12" s="281"/>
      <c r="F12" s="281"/>
      <c r="G12" s="281"/>
    </row>
    <row r="13" spans="1:18">
      <c r="C13" s="7"/>
      <c r="D13" s="182"/>
    </row>
    <row r="14" spans="1:18" ht="13">
      <c r="B14" s="303" t="s">
        <v>76</v>
      </c>
      <c r="C14" s="304"/>
      <c r="D14" s="304"/>
      <c r="E14" s="304"/>
      <c r="F14" s="304"/>
      <c r="G14" s="304"/>
      <c r="H14" s="305"/>
      <c r="I14" s="238"/>
      <c r="J14" s="155"/>
      <c r="K14" s="300" t="s">
        <v>78</v>
      </c>
      <c r="L14" s="301"/>
      <c r="M14" s="301"/>
      <c r="N14" s="301"/>
      <c r="O14" s="301"/>
      <c r="P14" s="301"/>
      <c r="Q14" s="302"/>
      <c r="R14" s="239"/>
    </row>
    <row r="15" spans="1:18" s="15" customFormat="1" ht="13">
      <c r="B15" s="303" t="s">
        <v>149</v>
      </c>
      <c r="C15" s="304"/>
      <c r="D15" s="304"/>
      <c r="E15" s="304"/>
      <c r="F15" s="304"/>
      <c r="G15" s="304"/>
      <c r="H15" s="305"/>
      <c r="I15" s="238"/>
      <c r="K15" s="300" t="s">
        <v>149</v>
      </c>
      <c r="L15" s="301"/>
      <c r="M15" s="301"/>
      <c r="N15" s="301"/>
      <c r="O15" s="301"/>
      <c r="P15" s="301"/>
      <c r="Q15" s="302"/>
      <c r="R15" s="239"/>
    </row>
    <row r="16" spans="1:18" s="15" customFormat="1" ht="13">
      <c r="B16" s="4"/>
      <c r="C16" s="11"/>
      <c r="D16" s="11"/>
      <c r="E16" s="5"/>
      <c r="F16" s="5"/>
      <c r="G16" s="5"/>
      <c r="J16" s="4"/>
      <c r="K16" s="11"/>
      <c r="L16" s="11"/>
      <c r="M16" s="5"/>
      <c r="N16" s="5"/>
      <c r="O16" s="5"/>
    </row>
    <row r="17" spans="2:18" s="15" customFormat="1" ht="17.25" customHeight="1">
      <c r="B17" s="4"/>
      <c r="C17" s="222" t="s">
        <v>109</v>
      </c>
      <c r="D17" s="11"/>
      <c r="E17" s="5"/>
      <c r="F17" s="5"/>
      <c r="G17" s="5"/>
      <c r="J17" s="4"/>
      <c r="K17" s="62" t="s">
        <v>109</v>
      </c>
      <c r="L17" s="11"/>
      <c r="M17" s="5"/>
      <c r="N17" s="5"/>
      <c r="O17" s="5"/>
    </row>
    <row r="18" spans="2:18" s="15" customFormat="1" ht="13">
      <c r="B18" s="52" t="s">
        <v>150</v>
      </c>
      <c r="D18" s="52"/>
      <c r="E18" s="221">
        <f>'Samenvattend overzicht'!C25</f>
        <v>0</v>
      </c>
      <c r="F18" s="5"/>
      <c r="G18" s="5"/>
      <c r="J18" s="4"/>
      <c r="K18" s="52" t="s">
        <v>150</v>
      </c>
      <c r="L18" s="52"/>
      <c r="N18" s="221">
        <f>'Samenvattend overzicht'!H25</f>
        <v>0</v>
      </c>
      <c r="O18" s="5"/>
    </row>
    <row r="19" spans="2:18" s="15" customFormat="1" ht="13">
      <c r="B19" s="223" t="s">
        <v>151</v>
      </c>
      <c r="C19" s="204"/>
      <c r="D19" s="224"/>
      <c r="E19" s="225">
        <f>E24</f>
        <v>0</v>
      </c>
      <c r="G19" s="18"/>
      <c r="J19" s="4"/>
      <c r="K19" s="223" t="s">
        <v>151</v>
      </c>
      <c r="L19" s="224"/>
      <c r="M19" s="204"/>
      <c r="N19" s="225">
        <f>N24</f>
        <v>0</v>
      </c>
      <c r="O19" s="18"/>
    </row>
    <row r="20" spans="2:18" s="15" customFormat="1" ht="13">
      <c r="B20" s="219" t="s">
        <v>152</v>
      </c>
      <c r="D20" s="220"/>
      <c r="E20" s="221">
        <f>E18-E19</f>
        <v>0</v>
      </c>
      <c r="G20" s="18"/>
      <c r="J20" s="4"/>
      <c r="K20" s="219" t="s">
        <v>152</v>
      </c>
      <c r="M20" s="220"/>
      <c r="N20" s="221">
        <f>N18-N19</f>
        <v>0</v>
      </c>
      <c r="O20" s="18"/>
    </row>
    <row r="21" spans="2:18" s="15" customFormat="1" ht="13">
      <c r="B21" s="4"/>
      <c r="C21" s="11"/>
      <c r="D21" s="11"/>
      <c r="E21" s="5"/>
      <c r="F21" s="5"/>
      <c r="G21" s="5"/>
      <c r="J21" s="4"/>
      <c r="K21" s="11"/>
      <c r="L21" s="11"/>
      <c r="M21" s="5"/>
      <c r="N21" s="5"/>
      <c r="O21" s="5"/>
    </row>
    <row r="22" spans="2:18" s="15" customFormat="1" ht="15" customHeight="1">
      <c r="B22" s="297" t="s">
        <v>153</v>
      </c>
      <c r="C22" s="298"/>
      <c r="D22" s="299"/>
      <c r="E22" s="45" t="s">
        <v>154</v>
      </c>
      <c r="F22" s="297" t="s">
        <v>77</v>
      </c>
      <c r="G22" s="298"/>
      <c r="H22" s="299"/>
      <c r="I22" s="45"/>
      <c r="J22" s="154"/>
      <c r="K22" s="297" t="s">
        <v>153</v>
      </c>
      <c r="L22" s="298"/>
      <c r="M22" s="299"/>
      <c r="N22" s="45" t="s">
        <v>154</v>
      </c>
      <c r="O22" s="298" t="s">
        <v>6</v>
      </c>
      <c r="P22" s="298"/>
      <c r="Q22" s="299"/>
      <c r="R22" s="45"/>
    </row>
    <row r="23" spans="2:18" s="15" customFormat="1" ht="45" customHeight="1">
      <c r="B23" s="95" t="s">
        <v>155</v>
      </c>
      <c r="C23" s="96" t="s">
        <v>156</v>
      </c>
      <c r="D23" s="97" t="s">
        <v>157</v>
      </c>
      <c r="E23" s="97" t="s">
        <v>158</v>
      </c>
      <c r="F23" s="97" t="s">
        <v>159</v>
      </c>
      <c r="G23" s="97" t="s">
        <v>135</v>
      </c>
      <c r="H23" s="80" t="s">
        <v>105</v>
      </c>
      <c r="I23" s="80" t="s">
        <v>147</v>
      </c>
      <c r="K23" s="96" t="s">
        <v>155</v>
      </c>
      <c r="L23" s="96" t="s">
        <v>156</v>
      </c>
      <c r="M23" s="97" t="s">
        <v>157</v>
      </c>
      <c r="N23" s="97" t="s">
        <v>160</v>
      </c>
      <c r="O23" s="97" t="s">
        <v>159</v>
      </c>
      <c r="P23" s="97" t="s">
        <v>135</v>
      </c>
      <c r="Q23" s="153" t="s">
        <v>88</v>
      </c>
      <c r="R23" s="80" t="s">
        <v>147</v>
      </c>
    </row>
    <row r="24" spans="2:18" s="15" customFormat="1" ht="13.5" thickBot="1">
      <c r="B24" s="93" t="s">
        <v>161</v>
      </c>
      <c r="C24" s="91" t="s">
        <v>161</v>
      </c>
      <c r="D24" s="94" t="s">
        <v>161</v>
      </c>
      <c r="E24" s="231">
        <f>SUM(E25:E124)</f>
        <v>0</v>
      </c>
      <c r="F24" s="231">
        <f>SUM(F25:F124)</f>
        <v>0</v>
      </c>
      <c r="G24" s="231">
        <f>SUM(G25:G124)</f>
        <v>0</v>
      </c>
      <c r="H24" s="231">
        <f>SUM(H25:H124)</f>
        <v>0</v>
      </c>
      <c r="I24" s="231">
        <f>SUMIF(Materieel!D:D,$C24,Materieel!E:E)</f>
        <v>0</v>
      </c>
      <c r="K24" s="114" t="s">
        <v>161</v>
      </c>
      <c r="L24" s="91" t="s">
        <v>161</v>
      </c>
      <c r="M24" s="94" t="s">
        <v>161</v>
      </c>
      <c r="N24" s="92">
        <f>SUM(N25:N124)</f>
        <v>0</v>
      </c>
      <c r="O24" s="92">
        <f>SUM(O25:O124)</f>
        <v>0</v>
      </c>
      <c r="P24" s="92">
        <f>SUM(P25:P124)</f>
        <v>0</v>
      </c>
      <c r="Q24" s="231">
        <f>SUM(Q25:Q124)</f>
        <v>0</v>
      </c>
      <c r="R24" s="231" t="e">
        <f>SUMIF(Materieel!#REF!,$C24,Materieel!#REF!)</f>
        <v>#REF!</v>
      </c>
    </row>
    <row r="25" spans="2:18" s="10" customFormat="1" ht="15" customHeight="1" thickTop="1">
      <c r="B25" s="85" t="s">
        <v>162</v>
      </c>
      <c r="C25" s="86" t="str">
        <f>'Samenvattend overzicht'!C4</f>
        <v>Hogeschool die de aanvraag indient</v>
      </c>
      <c r="D25" s="69" t="s">
        <v>163</v>
      </c>
      <c r="E25" s="87">
        <f>SUMIF('Werkpakket 1'!$C:$C,$C25,'Werkpakket 1'!$G:$G)+SUMIF('Werkpakket 2'!$C:$C,$C25,'Werkpakket 2'!$G:$G)+SUMIF('Werkpakket 3'!$C:$C,$C25,'Werkpakket 3'!$G:$G)+SUMIF('Werkpakket 4'!$C:$C,$C25,'Werkpakket 4'!$G:$G)+SUMIF('Werkpakket 5'!$C:$C,$C25,'Werkpakket 5'!$G:$G)+SUMIF('Werkpakket 6'!$C:$C,$C25,'Werkpakket 6'!$G:$G)+SUMIF(Projectmanagement!$C:$C,$C25,Projectmanagement!$G:$G)+SUMIF(Materieel!D:D,$C25,Materieel!E:E)</f>
        <v>0</v>
      </c>
      <c r="F25" s="88"/>
      <c r="G25" s="88"/>
      <c r="H25" s="89" t="str">
        <f>IF(Tabel3[[#This Row],[Begrote kosten]]-Tabel3[[#This Row],[In kind bijdragen en cofin.]]-Tabel3[[#This Row],[Cash cofinanciering]]=0,"",Tabel3[[#This Row],[Begrote kosten]]-Tabel3[[#This Row],[In kind bijdragen en cofin.]]-Tabel3[[#This Row],[Cash cofinanciering]])</f>
        <v/>
      </c>
      <c r="I25" s="87">
        <f>SUMIF(Materieel!D:D,$C25,Materieel!E:E)</f>
        <v>0</v>
      </c>
      <c r="J25" s="18"/>
      <c r="K25" s="115" t="s">
        <v>162</v>
      </c>
      <c r="L25" s="86" t="str">
        <f>'Samenvattend overzicht'!C4</f>
        <v>Hogeschool die de aanvraag indient</v>
      </c>
      <c r="M25" s="69" t="s">
        <v>163</v>
      </c>
      <c r="N25" s="87">
        <f>SUMIF('Werkpakket 1'!$C:$C,$L25,'Werkpakket 1'!$K:$K)+SUMIF('Werkpakket 2'!$C:$C,$L25,'Werkpakket 2'!$K:$K)+SUMIF('Werkpakket 3'!$C:$C,$L25,'Werkpakket 3'!$K:$K)+SUMIF('Werkpakket 4'!$C:$C,$L25,'Werkpakket 4'!$K:$K)+SUMIF('Werkpakket 5'!$C:$C,$L25,'Werkpakket 5'!$K:$K)+SUMIF('Werkpakket 6'!$C:$C,$L25,'Werkpakket 6'!$K:$K)+SUMIF(Projectmanagement!$C:$C,$L25,Projectmanagement!$K:$K)+SUMIF(Materieel!$D:$D,$L25,Materieel!G:G)</f>
        <v>0</v>
      </c>
      <c r="O25" s="68"/>
      <c r="P25" s="68"/>
      <c r="Q25" s="89" t="str">
        <f>IF(Tabel6[[#This Row],[Gerealiseerde kosten]]-Tabel6[[#This Row],[In kind bijdragen en cofin.]]-Tabel6[[#This Row],[Cash cofinanciering]]=0,"",Tabel6[[#This Row],[Gerealiseerde kosten]]-Tabel6[[#This Row],[In kind bijdragen en cofin.]]-Tabel6[[#This Row],[Cash cofinanciering]])</f>
        <v/>
      </c>
      <c r="R25" s="87" t="e">
        <f>SUMIF(Materieel!#REF!,$C25,Materieel!#REF!)</f>
        <v>#REF!</v>
      </c>
    </row>
    <row r="26" spans="2:18" ht="13">
      <c r="B26" s="60">
        <v>1</v>
      </c>
      <c r="C26" s="34"/>
      <c r="D26" s="69"/>
      <c r="E26" s="87">
        <f>SUMIF('Werkpakket 1'!$C:$C,$C26,'Werkpakket 1'!$G:$G)+SUMIF('Werkpakket 2'!$C:$C,$C26,'Werkpakket 2'!$G:$G)+SUMIF('Werkpakket 3'!$C:$C,$C26,'Werkpakket 3'!$G:$G)+SUMIF('Werkpakket 4'!$C:$C,$C26,'Werkpakket 4'!$G:$G)+SUMIF('Werkpakket 5'!$C:$C,$C26,'Werkpakket 5'!$G:$G)+SUMIF('Werkpakket 6'!$C:$C,$C26,'Werkpakket 6'!$G:$G)+SUMIF(Projectmanagement!$C:$C,$C26,Projectmanagement!$G:$G)+SUMIF(Materieel!D:D,$C26,Materieel!E:E)</f>
        <v>0</v>
      </c>
      <c r="F26" s="79"/>
      <c r="G26" s="79"/>
      <c r="H26" s="89" t="str">
        <f>IF(Tabel3[[#This Row],[Begrote kosten]]-Tabel3[[#This Row],[In kind bijdragen en cofin.]]-Tabel3[[#This Row],[Cash cofinanciering]]=0,"",Tabel3[[#This Row],[Begrote kosten]]-Tabel3[[#This Row],[In kind bijdragen en cofin.]]-Tabel3[[#This Row],[Cash cofinanciering]])</f>
        <v/>
      </c>
      <c r="I26" s="87">
        <f>SUMIF(Materieel!D:D,$C26,Materieel!E:E)</f>
        <v>0</v>
      </c>
      <c r="K26" s="116">
        <v>1</v>
      </c>
      <c r="L26" s="34"/>
      <c r="M26" s="69"/>
      <c r="N26" s="87">
        <f>SUMIF('Werkpakket 1'!$C:$C,$L26,'Werkpakket 1'!$K:$K)+SUMIF('Werkpakket 2'!$C:$C,$L26,'Werkpakket 2'!$K:$K)+SUMIF('Werkpakket 3'!$C:$C,$L26,'Werkpakket 3'!$K:$K)+SUMIF('Werkpakket 4'!$C:$C,$L26,'Werkpakket 4'!$K:$K)+SUMIF('Werkpakket 5'!$C:$C,$L26,'Werkpakket 5'!$K:$K)+SUMIF('Werkpakket 6'!$C:$C,$L26,'Werkpakket 6'!$K:$K)+SUMIF(Projectmanagement!$C:$C,$L26,Projectmanagement!$K:$K)+SUMIF(Materieel!$D:$D,$L26,Materieel!G:G)</f>
        <v>0</v>
      </c>
      <c r="O26" s="61"/>
      <c r="P26" s="61"/>
      <c r="Q26" s="89" t="str">
        <f>IF(Tabel6[[#This Row],[Gerealiseerde kosten]]-Tabel6[[#This Row],[In kind bijdragen en cofin.]]-Tabel6[[#This Row],[Cash cofinanciering]]=0,"",Tabel6[[#This Row],[Gerealiseerde kosten]]-Tabel6[[#This Row],[In kind bijdragen en cofin.]]-Tabel6[[#This Row],[Cash cofinanciering]])</f>
        <v/>
      </c>
      <c r="R26" s="87" t="e">
        <f>SUMIF(Materieel!#REF!,$C26,Materieel!#REF!)</f>
        <v>#REF!</v>
      </c>
    </row>
    <row r="27" spans="2:18" ht="13">
      <c r="B27" s="60">
        <v>2</v>
      </c>
      <c r="C27" s="34"/>
      <c r="D27" s="69"/>
      <c r="E27" s="87">
        <f>SUMIF('Werkpakket 1'!$C:$C,$C27,'Werkpakket 1'!$G:$G)+SUMIF('Werkpakket 2'!$C:$C,$C27,'Werkpakket 2'!$G:$G)+SUMIF('Werkpakket 3'!$C:$C,$C27,'Werkpakket 3'!$G:$G)+SUMIF('Werkpakket 4'!$C:$C,$C27,'Werkpakket 4'!$G:$G)+SUMIF('Werkpakket 5'!$C:$C,$C27,'Werkpakket 5'!$G:$G)+SUMIF('Werkpakket 6'!$C:$C,$C27,'Werkpakket 6'!$G:$G)+SUMIF(Projectmanagement!$C:$C,$C27,Projectmanagement!$G:$G)+SUMIF(Materieel!D:D,$C27,Materieel!E:E)</f>
        <v>0</v>
      </c>
      <c r="F27" s="79"/>
      <c r="G27" s="269"/>
      <c r="H27" s="89" t="str">
        <f>IF(Tabel3[[#This Row],[Begrote kosten]]-Tabel3[[#This Row],[In kind bijdragen en cofin.]]-Tabel3[[#This Row],[Cash cofinanciering]]=0,"",Tabel3[[#This Row],[Begrote kosten]]-Tabel3[[#This Row],[In kind bijdragen en cofin.]]-Tabel3[[#This Row],[Cash cofinanciering]])</f>
        <v/>
      </c>
      <c r="I27" s="87">
        <f>SUMIF(Materieel!D:D,$C27,Materieel!E:E)</f>
        <v>0</v>
      </c>
      <c r="K27" s="116">
        <v>2</v>
      </c>
      <c r="L27" s="34"/>
      <c r="M27" s="69"/>
      <c r="N27" s="87">
        <f>SUMIF('Werkpakket 1'!$C:$C,$L27,'Werkpakket 1'!$K:$K)+SUMIF('Werkpakket 2'!$C:$C,$L27,'Werkpakket 2'!$K:$K)+SUMIF('Werkpakket 3'!$C:$C,$L27,'Werkpakket 3'!$K:$K)+SUMIF('Werkpakket 4'!$C:$C,$L27,'Werkpakket 4'!$K:$K)+SUMIF('Werkpakket 5'!$C:$C,$L27,'Werkpakket 5'!$K:$K)+SUMIF('Werkpakket 6'!$C:$C,$L27,'Werkpakket 6'!$K:$K)+SUMIF(Projectmanagement!$C:$C,$L27,Projectmanagement!$K:$K)+SUMIF(Materieel!$D:$D,$L27,Materieel!G:G)</f>
        <v>0</v>
      </c>
      <c r="O27" s="61"/>
      <c r="P27" s="61"/>
      <c r="Q27" s="89" t="str">
        <f>IF(Tabel6[[#This Row],[Gerealiseerde kosten]]-Tabel6[[#This Row],[In kind bijdragen en cofin.]]-Tabel6[[#This Row],[Cash cofinanciering]]=0,"",Tabel6[[#This Row],[Gerealiseerde kosten]]-Tabel6[[#This Row],[In kind bijdragen en cofin.]]-Tabel6[[#This Row],[Cash cofinanciering]])</f>
        <v/>
      </c>
      <c r="R27" s="87" t="e">
        <f>SUMIF(Materieel!#REF!,$C27,Materieel!#REF!)</f>
        <v>#REF!</v>
      </c>
    </row>
    <row r="28" spans="2:18" ht="13">
      <c r="B28" s="60">
        <v>3</v>
      </c>
      <c r="C28" s="34"/>
      <c r="D28" s="69"/>
      <c r="E28" s="87">
        <f>SUMIF('Werkpakket 1'!$C:$C,$C28,'Werkpakket 1'!$G:$G)+SUMIF('Werkpakket 2'!$C:$C,$C28,'Werkpakket 2'!$G:$G)+SUMIF('Werkpakket 3'!$C:$C,$C28,'Werkpakket 3'!$G:$G)+SUMIF('Werkpakket 4'!$C:$C,$C28,'Werkpakket 4'!$G:$G)+SUMIF('Werkpakket 5'!$C:$C,$C28,'Werkpakket 5'!$G:$G)+SUMIF('Werkpakket 6'!$C:$C,$C28,'Werkpakket 6'!$G:$G)+SUMIF(Projectmanagement!$C:$C,$C28,Projectmanagement!$G:$G)+SUMIF(Materieel!D:D,$C28,Materieel!E:E)</f>
        <v>0</v>
      </c>
      <c r="F28" s="79"/>
      <c r="G28" s="79"/>
      <c r="H28" s="89" t="str">
        <f>IF(Tabel3[[#This Row],[Begrote kosten]]-Tabel3[[#This Row],[In kind bijdragen en cofin.]]-Tabel3[[#This Row],[Cash cofinanciering]]=0,"",Tabel3[[#This Row],[Begrote kosten]]-Tabel3[[#This Row],[In kind bijdragen en cofin.]]-Tabel3[[#This Row],[Cash cofinanciering]])</f>
        <v/>
      </c>
      <c r="I28" s="87">
        <f>SUMIF(Materieel!D:D,$C28,Materieel!E:E)</f>
        <v>0</v>
      </c>
      <c r="K28" s="116">
        <v>3</v>
      </c>
      <c r="L28" s="34"/>
      <c r="M28" s="69"/>
      <c r="N28" s="87">
        <f>SUMIF('Werkpakket 1'!$C:$C,$L28,'Werkpakket 1'!$K:$K)+SUMIF('Werkpakket 2'!$C:$C,$L28,'Werkpakket 2'!$K:$K)+SUMIF('Werkpakket 3'!$C:$C,$L28,'Werkpakket 3'!$K:$K)+SUMIF('Werkpakket 4'!$C:$C,$L28,'Werkpakket 4'!$K:$K)+SUMIF('Werkpakket 5'!$C:$C,$L28,'Werkpakket 5'!$K:$K)+SUMIF('Werkpakket 6'!$C:$C,$L28,'Werkpakket 6'!$K:$K)+SUMIF(Projectmanagement!$C:$C,$L28,Projectmanagement!$K:$K)+SUMIF(Materieel!$D:$D,$L28,Materieel!G:G)</f>
        <v>0</v>
      </c>
      <c r="O28" s="61"/>
      <c r="P28" s="61"/>
      <c r="Q28" s="89" t="str">
        <f>IF(Tabel6[[#This Row],[Gerealiseerde kosten]]-Tabel6[[#This Row],[In kind bijdragen en cofin.]]-Tabel6[[#This Row],[Cash cofinanciering]]=0,"",Tabel6[[#This Row],[Gerealiseerde kosten]]-Tabel6[[#This Row],[In kind bijdragen en cofin.]]-Tabel6[[#This Row],[Cash cofinanciering]])</f>
        <v/>
      </c>
      <c r="R28" s="87" t="e">
        <f>SUMIF(Materieel!#REF!,$C28,Materieel!#REF!)</f>
        <v>#REF!</v>
      </c>
    </row>
    <row r="29" spans="2:18" ht="13">
      <c r="B29" s="60">
        <v>4</v>
      </c>
      <c r="C29" s="34"/>
      <c r="D29" s="69"/>
      <c r="E29" s="87">
        <f>SUMIF('Werkpakket 1'!$C:$C,$C29,'Werkpakket 1'!$G:$G)+SUMIF('Werkpakket 2'!$C:$C,$C29,'Werkpakket 2'!$G:$G)+SUMIF('Werkpakket 3'!$C:$C,$C29,'Werkpakket 3'!$G:$G)+SUMIF('Werkpakket 4'!$C:$C,$C29,'Werkpakket 4'!$G:$G)+SUMIF('Werkpakket 5'!$C:$C,$C29,'Werkpakket 5'!$G:$G)+SUMIF('Werkpakket 6'!$C:$C,$C29,'Werkpakket 6'!$G:$G)+SUMIF(Projectmanagement!$C:$C,$C29,Projectmanagement!$G:$G)+SUMIF(Materieel!D:D,$C29,Materieel!E:E)</f>
        <v>0</v>
      </c>
      <c r="F29" s="79"/>
      <c r="G29" s="79"/>
      <c r="H29" s="89" t="str">
        <f>IF(Tabel3[[#This Row],[Begrote kosten]]-Tabel3[[#This Row],[In kind bijdragen en cofin.]]-Tabel3[[#This Row],[Cash cofinanciering]]=0,"",Tabel3[[#This Row],[Begrote kosten]]-Tabel3[[#This Row],[In kind bijdragen en cofin.]]-Tabel3[[#This Row],[Cash cofinanciering]])</f>
        <v/>
      </c>
      <c r="I29" s="87">
        <f>SUMIF(Materieel!D:D,$C29,Materieel!E:E)</f>
        <v>0</v>
      </c>
      <c r="K29" s="116">
        <v>4</v>
      </c>
      <c r="L29" s="34"/>
      <c r="M29" s="69"/>
      <c r="N29" s="87">
        <f>SUMIF('Werkpakket 1'!$C:$C,$L29,'Werkpakket 1'!$K:$K)+SUMIF('Werkpakket 2'!$C:$C,$L29,'Werkpakket 2'!$K:$K)+SUMIF('Werkpakket 3'!$C:$C,$L29,'Werkpakket 3'!$K:$K)+SUMIF('Werkpakket 4'!$C:$C,$L29,'Werkpakket 4'!$K:$K)+SUMIF('Werkpakket 5'!$C:$C,$L29,'Werkpakket 5'!$K:$K)+SUMIF('Werkpakket 6'!$C:$C,$L29,'Werkpakket 6'!$K:$K)+SUMIF(Projectmanagement!$C:$C,$L29,Projectmanagement!$K:$K)+SUMIF(Materieel!$D:$D,$L29,Materieel!G:G)</f>
        <v>0</v>
      </c>
      <c r="O29" s="61"/>
      <c r="P29" s="61"/>
      <c r="Q29" s="89" t="str">
        <f>IF(Tabel6[[#This Row],[Gerealiseerde kosten]]-Tabel6[[#This Row],[In kind bijdragen en cofin.]]-Tabel6[[#This Row],[Cash cofinanciering]]=0,"",Tabel6[[#This Row],[Gerealiseerde kosten]]-Tabel6[[#This Row],[In kind bijdragen en cofin.]]-Tabel6[[#This Row],[Cash cofinanciering]])</f>
        <v/>
      </c>
      <c r="R29" s="87" t="e">
        <f>SUMIF(Materieel!#REF!,$C29,Materieel!#REF!)</f>
        <v>#REF!</v>
      </c>
    </row>
    <row r="30" spans="2:18" ht="13">
      <c r="B30" s="60">
        <v>5</v>
      </c>
      <c r="C30" s="34"/>
      <c r="D30" s="69"/>
      <c r="E30" s="87">
        <f>SUMIF('Werkpakket 1'!$C:$C,$C30,'Werkpakket 1'!$G:$G)+SUMIF('Werkpakket 2'!$C:$C,$C30,'Werkpakket 2'!$G:$G)+SUMIF('Werkpakket 3'!$C:$C,$C30,'Werkpakket 3'!$G:$G)+SUMIF('Werkpakket 4'!$C:$C,$C30,'Werkpakket 4'!$G:$G)+SUMIF('Werkpakket 5'!$C:$C,$C30,'Werkpakket 5'!$G:$G)+SUMIF('Werkpakket 6'!$C:$C,$C30,'Werkpakket 6'!$G:$G)+SUMIF(Projectmanagement!$C:$C,$C30,Projectmanagement!$G:$G)+SUMIF(Materieel!D:D,$C30,Materieel!E:E)</f>
        <v>0</v>
      </c>
      <c r="F30" s="79"/>
      <c r="G30" s="79"/>
      <c r="H30" s="89" t="str">
        <f>IF(Tabel3[[#This Row],[Begrote kosten]]-Tabel3[[#This Row],[In kind bijdragen en cofin.]]-Tabel3[[#This Row],[Cash cofinanciering]]=0,"",Tabel3[[#This Row],[Begrote kosten]]-Tabel3[[#This Row],[In kind bijdragen en cofin.]]-Tabel3[[#This Row],[Cash cofinanciering]])</f>
        <v/>
      </c>
      <c r="I30" s="87">
        <f>SUMIF(Materieel!D:D,$C30,Materieel!E:E)</f>
        <v>0</v>
      </c>
      <c r="K30" s="116">
        <v>5</v>
      </c>
      <c r="L30" s="34"/>
      <c r="M30" s="69"/>
      <c r="N30" s="87">
        <f>SUMIF('Werkpakket 1'!$C:$C,$L30,'Werkpakket 1'!$K:$K)+SUMIF('Werkpakket 2'!$C:$C,$L30,'Werkpakket 2'!$K:$K)+SUMIF('Werkpakket 3'!$C:$C,$L30,'Werkpakket 3'!$K:$K)+SUMIF('Werkpakket 4'!$C:$C,$L30,'Werkpakket 4'!$K:$K)+SUMIF('Werkpakket 5'!$C:$C,$L30,'Werkpakket 5'!$K:$K)+SUMIF('Werkpakket 6'!$C:$C,$L30,'Werkpakket 6'!$K:$K)+SUMIF(Projectmanagement!$C:$C,$L30,Projectmanagement!$K:$K)+SUMIF(Materieel!$D:$D,$L30,Materieel!G:G)</f>
        <v>0</v>
      </c>
      <c r="O30" s="61"/>
      <c r="P30" s="61"/>
      <c r="Q30" s="89" t="str">
        <f>IF(Tabel6[[#This Row],[Gerealiseerde kosten]]-Tabel6[[#This Row],[In kind bijdragen en cofin.]]-Tabel6[[#This Row],[Cash cofinanciering]]=0,"",Tabel6[[#This Row],[Gerealiseerde kosten]]-Tabel6[[#This Row],[In kind bijdragen en cofin.]]-Tabel6[[#This Row],[Cash cofinanciering]])</f>
        <v/>
      </c>
      <c r="R30" s="87" t="e">
        <f>SUMIF(Materieel!#REF!,$C30,Materieel!#REF!)</f>
        <v>#REF!</v>
      </c>
    </row>
    <row r="31" spans="2:18" ht="13">
      <c r="B31" s="60">
        <v>6</v>
      </c>
      <c r="C31" s="35"/>
      <c r="D31" s="69"/>
      <c r="E31" s="87">
        <f>SUMIF('Werkpakket 1'!$C:$C,$C31,'Werkpakket 1'!$G:$G)+SUMIF('Werkpakket 2'!$C:$C,$C31,'Werkpakket 2'!$G:$G)+SUMIF('Werkpakket 3'!$C:$C,$C31,'Werkpakket 3'!$G:$G)+SUMIF('Werkpakket 4'!$C:$C,$C31,'Werkpakket 4'!$G:$G)+SUMIF('Werkpakket 5'!$C:$C,$C31,'Werkpakket 5'!$G:$G)+SUMIF('Werkpakket 6'!$C:$C,$C31,'Werkpakket 6'!$G:$G)+SUMIF(Projectmanagement!$C:$C,$C31,Projectmanagement!$G:$G)+SUMIF(Materieel!D:D,$C31,Materieel!E:E)</f>
        <v>0</v>
      </c>
      <c r="F31" s="79"/>
      <c r="G31" s="79"/>
      <c r="H31" s="89" t="str">
        <f>IF(Tabel3[[#This Row],[Begrote kosten]]-Tabel3[[#This Row],[In kind bijdragen en cofin.]]-Tabel3[[#This Row],[Cash cofinanciering]]=0,"",Tabel3[[#This Row],[Begrote kosten]]-Tabel3[[#This Row],[In kind bijdragen en cofin.]]-Tabel3[[#This Row],[Cash cofinanciering]])</f>
        <v/>
      </c>
      <c r="I31" s="87">
        <f>SUMIF(Materieel!D:D,$C31,Materieel!E:E)</f>
        <v>0</v>
      </c>
      <c r="K31" s="116">
        <v>6</v>
      </c>
      <c r="L31" s="35"/>
      <c r="M31" s="69"/>
      <c r="N31" s="87">
        <f>SUMIF('Werkpakket 1'!$C:$C,$L31,'Werkpakket 1'!$K:$K)+SUMIF('Werkpakket 2'!$C:$C,$L31,'Werkpakket 2'!$K:$K)+SUMIF('Werkpakket 3'!$C:$C,$L31,'Werkpakket 3'!$K:$K)+SUMIF('Werkpakket 4'!$C:$C,$L31,'Werkpakket 4'!$K:$K)+SUMIF('Werkpakket 5'!$C:$C,$L31,'Werkpakket 5'!$K:$K)+SUMIF('Werkpakket 6'!$C:$C,$L31,'Werkpakket 6'!$K:$K)+SUMIF(Projectmanagement!$C:$C,$L31,Projectmanagement!$K:$K)+SUMIF(Materieel!$D:$D,$L31,Materieel!G:G)</f>
        <v>0</v>
      </c>
      <c r="O31" s="61"/>
      <c r="P31" s="61"/>
      <c r="Q31" s="89" t="str">
        <f>IF(Tabel6[[#This Row],[Gerealiseerde kosten]]-Tabel6[[#This Row],[In kind bijdragen en cofin.]]-Tabel6[[#This Row],[Cash cofinanciering]]=0,"",Tabel6[[#This Row],[Gerealiseerde kosten]]-Tabel6[[#This Row],[In kind bijdragen en cofin.]]-Tabel6[[#This Row],[Cash cofinanciering]])</f>
        <v/>
      </c>
      <c r="R31" s="87" t="e">
        <f>SUMIF(Materieel!#REF!,$C31,Materieel!#REF!)</f>
        <v>#REF!</v>
      </c>
    </row>
    <row r="32" spans="2:18" ht="13">
      <c r="B32" s="60">
        <v>7</v>
      </c>
      <c r="C32" s="35"/>
      <c r="D32" s="69"/>
      <c r="E32" s="87">
        <f>SUMIF('Werkpakket 1'!$C:$C,$C32,'Werkpakket 1'!$G:$G)+SUMIF('Werkpakket 2'!$C:$C,$C32,'Werkpakket 2'!$G:$G)+SUMIF('Werkpakket 3'!$C:$C,$C32,'Werkpakket 3'!$G:$G)+SUMIF('Werkpakket 4'!$C:$C,$C32,'Werkpakket 4'!$G:$G)+SUMIF('Werkpakket 5'!$C:$C,$C32,'Werkpakket 5'!$G:$G)+SUMIF('Werkpakket 6'!$C:$C,$C32,'Werkpakket 6'!$G:$G)+SUMIF(Projectmanagement!$C:$C,$C32,Projectmanagement!$G:$G)+SUMIF(Materieel!D:D,$C32,Materieel!E:E)</f>
        <v>0</v>
      </c>
      <c r="F32" s="79"/>
      <c r="G32" s="79"/>
      <c r="H32" s="89" t="str">
        <f>IF(Tabel3[[#This Row],[Begrote kosten]]-Tabel3[[#This Row],[In kind bijdragen en cofin.]]-Tabel3[[#This Row],[Cash cofinanciering]]=0,"",Tabel3[[#This Row],[Begrote kosten]]-Tabel3[[#This Row],[In kind bijdragen en cofin.]]-Tabel3[[#This Row],[Cash cofinanciering]])</f>
        <v/>
      </c>
      <c r="I32" s="87">
        <f>SUMIF(Materieel!D:D,$C32,Materieel!E:E)</f>
        <v>0</v>
      </c>
      <c r="K32" s="116">
        <v>7</v>
      </c>
      <c r="L32" s="35"/>
      <c r="M32" s="69"/>
      <c r="N32" s="87">
        <f>SUMIF('Werkpakket 1'!$C:$C,$L32,'Werkpakket 1'!$K:$K)+SUMIF('Werkpakket 2'!$C:$C,$L32,'Werkpakket 2'!$K:$K)+SUMIF('Werkpakket 3'!$C:$C,$L32,'Werkpakket 3'!$K:$K)+SUMIF('Werkpakket 4'!$C:$C,$L32,'Werkpakket 4'!$K:$K)+SUMIF('Werkpakket 5'!$C:$C,$L32,'Werkpakket 5'!$K:$K)+SUMIF('Werkpakket 6'!$C:$C,$L32,'Werkpakket 6'!$K:$K)+SUMIF(Projectmanagement!$C:$C,$L32,Projectmanagement!$K:$K)+SUMIF(Materieel!$D:$D,$L32,Materieel!G:G)</f>
        <v>0</v>
      </c>
      <c r="O32" s="61"/>
      <c r="P32" s="61"/>
      <c r="Q32" s="89" t="str">
        <f>IF(Tabel6[[#This Row],[Gerealiseerde kosten]]-Tabel6[[#This Row],[In kind bijdragen en cofin.]]-Tabel6[[#This Row],[Cash cofinanciering]]=0,"",Tabel6[[#This Row],[Gerealiseerde kosten]]-Tabel6[[#This Row],[In kind bijdragen en cofin.]]-Tabel6[[#This Row],[Cash cofinanciering]])</f>
        <v/>
      </c>
      <c r="R32" s="87" t="e">
        <f>SUMIF(Materieel!#REF!,$C32,Materieel!#REF!)</f>
        <v>#REF!</v>
      </c>
    </row>
    <row r="33" spans="2:18" ht="13">
      <c r="B33" s="60">
        <v>8</v>
      </c>
      <c r="C33" s="35"/>
      <c r="D33" s="69"/>
      <c r="E33" s="87">
        <f>SUMIF('Werkpakket 1'!$C:$C,$C33,'Werkpakket 1'!$G:$G)+SUMIF('Werkpakket 2'!$C:$C,$C33,'Werkpakket 2'!$G:$G)+SUMIF('Werkpakket 3'!$C:$C,$C33,'Werkpakket 3'!$G:$G)+SUMIF('Werkpakket 4'!$C:$C,$C33,'Werkpakket 4'!$G:$G)+SUMIF('Werkpakket 5'!$C:$C,$C33,'Werkpakket 5'!$G:$G)+SUMIF('Werkpakket 6'!$C:$C,$C33,'Werkpakket 6'!$G:$G)+SUMIF(Projectmanagement!$C:$C,$C33,Projectmanagement!$G:$G)+SUMIF(Materieel!D:D,$C33,Materieel!E:E)</f>
        <v>0</v>
      </c>
      <c r="F33" s="79"/>
      <c r="G33" s="79"/>
      <c r="H33" s="89" t="str">
        <f>IF(Tabel3[[#This Row],[Begrote kosten]]-Tabel3[[#This Row],[In kind bijdragen en cofin.]]-Tabel3[[#This Row],[Cash cofinanciering]]=0,"",Tabel3[[#This Row],[Begrote kosten]]-Tabel3[[#This Row],[In kind bijdragen en cofin.]]-Tabel3[[#This Row],[Cash cofinanciering]])</f>
        <v/>
      </c>
      <c r="I33" s="87">
        <f>SUMIF(Materieel!D:D,$C33,Materieel!E:E)</f>
        <v>0</v>
      </c>
      <c r="K33" s="116">
        <v>8</v>
      </c>
      <c r="L33" s="35"/>
      <c r="M33" s="69"/>
      <c r="N33" s="87">
        <f>SUMIF('Werkpakket 1'!$C:$C,$L33,'Werkpakket 1'!$K:$K)+SUMIF('Werkpakket 2'!$C:$C,$L33,'Werkpakket 2'!$K:$K)+SUMIF('Werkpakket 3'!$C:$C,$L33,'Werkpakket 3'!$K:$K)+SUMIF('Werkpakket 4'!$C:$C,$L33,'Werkpakket 4'!$K:$K)+SUMIF('Werkpakket 5'!$C:$C,$L33,'Werkpakket 5'!$K:$K)+SUMIF('Werkpakket 6'!$C:$C,$L33,'Werkpakket 6'!$K:$K)+SUMIF(Projectmanagement!$C:$C,$L33,Projectmanagement!$K:$K)+SUMIF(Materieel!$D:$D,$L33,Materieel!G:G)</f>
        <v>0</v>
      </c>
      <c r="O33" s="61"/>
      <c r="P33" s="61"/>
      <c r="Q33" s="89" t="str">
        <f>IF(Tabel6[[#This Row],[Gerealiseerde kosten]]-Tabel6[[#This Row],[In kind bijdragen en cofin.]]-Tabel6[[#This Row],[Cash cofinanciering]]=0,"",Tabel6[[#This Row],[Gerealiseerde kosten]]-Tabel6[[#This Row],[In kind bijdragen en cofin.]]-Tabel6[[#This Row],[Cash cofinanciering]])</f>
        <v/>
      </c>
      <c r="R33" s="87" t="e">
        <f>SUMIF(Materieel!#REF!,$C33,Materieel!#REF!)</f>
        <v>#REF!</v>
      </c>
    </row>
    <row r="34" spans="2:18" ht="13">
      <c r="B34" s="60">
        <v>9</v>
      </c>
      <c r="C34" s="35"/>
      <c r="D34" s="69"/>
      <c r="E34" s="87">
        <f>SUMIF('Werkpakket 1'!$C:$C,$C34,'Werkpakket 1'!$G:$G)+SUMIF('Werkpakket 2'!$C:$C,$C34,'Werkpakket 2'!$G:$G)+SUMIF('Werkpakket 3'!$C:$C,$C34,'Werkpakket 3'!$G:$G)+SUMIF('Werkpakket 4'!$C:$C,$C34,'Werkpakket 4'!$G:$G)+SUMIF('Werkpakket 5'!$C:$C,$C34,'Werkpakket 5'!$G:$G)+SUMIF('Werkpakket 6'!$C:$C,$C34,'Werkpakket 6'!$G:$G)+SUMIF(Projectmanagement!$C:$C,$C34,Projectmanagement!$G:$G)+SUMIF(Materieel!D:D,$C34,Materieel!E:E)</f>
        <v>0</v>
      </c>
      <c r="F34" s="79"/>
      <c r="G34" s="79"/>
      <c r="H34" s="89" t="str">
        <f>IF(Tabel3[[#This Row],[Begrote kosten]]-Tabel3[[#This Row],[In kind bijdragen en cofin.]]-Tabel3[[#This Row],[Cash cofinanciering]]=0,"",Tabel3[[#This Row],[Begrote kosten]]-Tabel3[[#This Row],[In kind bijdragen en cofin.]]-Tabel3[[#This Row],[Cash cofinanciering]])</f>
        <v/>
      </c>
      <c r="I34" s="87">
        <f>SUMIF(Materieel!D:D,$C34,Materieel!E:E)</f>
        <v>0</v>
      </c>
      <c r="K34" s="116">
        <v>9</v>
      </c>
      <c r="L34" s="35"/>
      <c r="M34" s="69"/>
      <c r="N34" s="87">
        <f>SUMIF('Werkpakket 1'!$C:$C,$L34,'Werkpakket 1'!$K:$K)+SUMIF('Werkpakket 2'!$C:$C,$L34,'Werkpakket 2'!$K:$K)+SUMIF('Werkpakket 3'!$C:$C,$L34,'Werkpakket 3'!$K:$K)+SUMIF('Werkpakket 4'!$C:$C,$L34,'Werkpakket 4'!$K:$K)+SUMIF('Werkpakket 5'!$C:$C,$L34,'Werkpakket 5'!$K:$K)+SUMIF('Werkpakket 6'!$C:$C,$L34,'Werkpakket 6'!$K:$K)+SUMIF(Projectmanagement!$C:$C,$L34,Projectmanagement!$K:$K)+SUMIF(Materieel!$D:$D,$L34,Materieel!G:G)</f>
        <v>0</v>
      </c>
      <c r="O34" s="61"/>
      <c r="P34" s="61"/>
      <c r="Q34" s="89" t="str">
        <f>IF(Tabel6[[#This Row],[Gerealiseerde kosten]]-Tabel6[[#This Row],[In kind bijdragen en cofin.]]-Tabel6[[#This Row],[Cash cofinanciering]]=0,"",Tabel6[[#This Row],[Gerealiseerde kosten]]-Tabel6[[#This Row],[In kind bijdragen en cofin.]]-Tabel6[[#This Row],[Cash cofinanciering]])</f>
        <v/>
      </c>
      <c r="R34" s="87" t="e">
        <f>SUMIF(Materieel!#REF!,$C34,Materieel!#REF!)</f>
        <v>#REF!</v>
      </c>
    </row>
    <row r="35" spans="2:18" ht="13">
      <c r="B35" s="60">
        <v>10</v>
      </c>
      <c r="C35" s="35"/>
      <c r="D35" s="69"/>
      <c r="E35" s="87">
        <f>SUMIF('Werkpakket 1'!$C:$C,$C35,'Werkpakket 1'!$G:$G)+SUMIF('Werkpakket 2'!$C:$C,$C35,'Werkpakket 2'!$G:$G)+SUMIF('Werkpakket 3'!$C:$C,$C35,'Werkpakket 3'!$G:$G)+SUMIF('Werkpakket 4'!$C:$C,$C35,'Werkpakket 4'!$G:$G)+SUMIF('Werkpakket 5'!$C:$C,$C35,'Werkpakket 5'!$G:$G)+SUMIF('Werkpakket 6'!$C:$C,$C35,'Werkpakket 6'!$G:$G)+SUMIF(Projectmanagement!$C:$C,$C35,Projectmanagement!$G:$G)+SUMIF(Materieel!D:D,$C35,Materieel!E:E)</f>
        <v>0</v>
      </c>
      <c r="F35" s="79"/>
      <c r="G35" s="79"/>
      <c r="H35" s="89" t="str">
        <f>IF(Tabel3[[#This Row],[Begrote kosten]]-Tabel3[[#This Row],[In kind bijdragen en cofin.]]-Tabel3[[#This Row],[Cash cofinanciering]]=0,"",Tabel3[[#This Row],[Begrote kosten]]-Tabel3[[#This Row],[In kind bijdragen en cofin.]]-Tabel3[[#This Row],[Cash cofinanciering]])</f>
        <v/>
      </c>
      <c r="I35" s="87">
        <f>SUMIF(Materieel!D:D,$C35,Materieel!E:E)</f>
        <v>0</v>
      </c>
      <c r="K35" s="116">
        <v>10</v>
      </c>
      <c r="L35" s="35"/>
      <c r="M35" s="69"/>
      <c r="N35" s="87">
        <f>SUMIF('Werkpakket 1'!$C:$C,$L35,'Werkpakket 1'!$K:$K)+SUMIF('Werkpakket 2'!$C:$C,$L35,'Werkpakket 2'!$K:$K)+SUMIF('Werkpakket 3'!$C:$C,$L35,'Werkpakket 3'!$K:$K)+SUMIF('Werkpakket 4'!$C:$C,$L35,'Werkpakket 4'!$K:$K)+SUMIF('Werkpakket 5'!$C:$C,$L35,'Werkpakket 5'!$K:$K)+SUMIF('Werkpakket 6'!$C:$C,$L35,'Werkpakket 6'!$K:$K)+SUMIF(Projectmanagement!$C:$C,$L35,Projectmanagement!$K:$K)+SUMIF(Materieel!$D:$D,$L35,Materieel!G:G)</f>
        <v>0</v>
      </c>
      <c r="O35" s="61"/>
      <c r="P35" s="61"/>
      <c r="Q35" s="89" t="str">
        <f>IF(Tabel6[[#This Row],[Gerealiseerde kosten]]-Tabel6[[#This Row],[In kind bijdragen en cofin.]]-Tabel6[[#This Row],[Cash cofinanciering]]=0,"",Tabel6[[#This Row],[Gerealiseerde kosten]]-Tabel6[[#This Row],[In kind bijdragen en cofin.]]-Tabel6[[#This Row],[Cash cofinanciering]])</f>
        <v/>
      </c>
      <c r="R35" s="87" t="e">
        <f>SUMIF(Materieel!#REF!,$C35,Materieel!#REF!)</f>
        <v>#REF!</v>
      </c>
    </row>
    <row r="36" spans="2:18" ht="13">
      <c r="B36" s="60">
        <v>11</v>
      </c>
      <c r="C36" s="35"/>
      <c r="D36" s="69"/>
      <c r="E36" s="87">
        <f>SUMIF('Werkpakket 1'!$C:$C,$C36,'Werkpakket 1'!$G:$G)+SUMIF('Werkpakket 2'!$C:$C,$C36,'Werkpakket 2'!$G:$G)+SUMIF('Werkpakket 3'!$C:$C,$C36,'Werkpakket 3'!$G:$G)+SUMIF('Werkpakket 4'!$C:$C,$C36,'Werkpakket 4'!$G:$G)+SUMIF('Werkpakket 5'!$C:$C,$C36,'Werkpakket 5'!$G:$G)+SUMIF('Werkpakket 6'!$C:$C,$C36,'Werkpakket 6'!$G:$G)+SUMIF(Projectmanagement!$C:$C,$C36,Projectmanagement!$G:$G)+SUMIF(Materieel!D:D,$C36,Materieel!E:E)</f>
        <v>0</v>
      </c>
      <c r="F36" s="79"/>
      <c r="G36" s="79"/>
      <c r="H36" s="89" t="str">
        <f>IF(Tabel3[[#This Row],[Begrote kosten]]-Tabel3[[#This Row],[In kind bijdragen en cofin.]]-Tabel3[[#This Row],[Cash cofinanciering]]=0,"",Tabel3[[#This Row],[Begrote kosten]]-Tabel3[[#This Row],[In kind bijdragen en cofin.]]-Tabel3[[#This Row],[Cash cofinanciering]])</f>
        <v/>
      </c>
      <c r="I36" s="87">
        <f>SUMIF(Materieel!D:D,$C36,Materieel!E:E)</f>
        <v>0</v>
      </c>
      <c r="K36" s="116">
        <v>11</v>
      </c>
      <c r="L36" s="35"/>
      <c r="M36" s="69"/>
      <c r="N36" s="87">
        <f>SUMIF('Werkpakket 1'!$C:$C,$L36,'Werkpakket 1'!$K:$K)+SUMIF('Werkpakket 2'!$C:$C,$L36,'Werkpakket 2'!$K:$K)+SUMIF('Werkpakket 3'!$C:$C,$L36,'Werkpakket 3'!$K:$K)+SUMIF('Werkpakket 4'!$C:$C,$L36,'Werkpakket 4'!$K:$K)+SUMIF('Werkpakket 5'!$C:$C,$L36,'Werkpakket 5'!$K:$K)+SUMIF('Werkpakket 6'!$C:$C,$L36,'Werkpakket 6'!$K:$K)+SUMIF(Projectmanagement!$C:$C,$L36,Projectmanagement!$K:$K)+SUMIF(Materieel!$D:$D,$L36,Materieel!G:G)</f>
        <v>0</v>
      </c>
      <c r="O36" s="61"/>
      <c r="P36" s="61"/>
      <c r="Q36" s="89" t="str">
        <f>IF(Tabel6[[#This Row],[Gerealiseerde kosten]]-Tabel6[[#This Row],[In kind bijdragen en cofin.]]-Tabel6[[#This Row],[Cash cofinanciering]]=0,"",Tabel6[[#This Row],[Gerealiseerde kosten]]-Tabel6[[#This Row],[In kind bijdragen en cofin.]]-Tabel6[[#This Row],[Cash cofinanciering]])</f>
        <v/>
      </c>
      <c r="R36" s="87" t="e">
        <f>SUMIF(Materieel!#REF!,$C36,Materieel!#REF!)</f>
        <v>#REF!</v>
      </c>
    </row>
    <row r="37" spans="2:18" ht="13">
      <c r="B37" s="60">
        <v>12</v>
      </c>
      <c r="C37" s="35"/>
      <c r="D37" s="69"/>
      <c r="E37" s="87">
        <f>SUMIF('Werkpakket 1'!$C:$C,$C37,'Werkpakket 1'!$G:$G)+SUMIF('Werkpakket 2'!$C:$C,$C37,'Werkpakket 2'!$G:$G)+SUMIF('Werkpakket 3'!$C:$C,$C37,'Werkpakket 3'!$G:$G)+SUMIF('Werkpakket 4'!$C:$C,$C37,'Werkpakket 4'!$G:$G)+SUMIF('Werkpakket 5'!$C:$C,$C37,'Werkpakket 5'!$G:$G)+SUMIF('Werkpakket 6'!$C:$C,$C37,'Werkpakket 6'!$G:$G)+SUMIF(Projectmanagement!$C:$C,$C37,Projectmanagement!$G:$G)+SUMIF(Materieel!D:D,$C37,Materieel!E:E)</f>
        <v>0</v>
      </c>
      <c r="F37" s="79"/>
      <c r="G37" s="79"/>
      <c r="H37" s="89" t="str">
        <f>IF(Tabel3[[#This Row],[Begrote kosten]]-Tabel3[[#This Row],[In kind bijdragen en cofin.]]-Tabel3[[#This Row],[Cash cofinanciering]]=0,"",Tabel3[[#This Row],[Begrote kosten]]-Tabel3[[#This Row],[In kind bijdragen en cofin.]]-Tabel3[[#This Row],[Cash cofinanciering]])</f>
        <v/>
      </c>
      <c r="I37" s="87">
        <f>SUMIF(Materieel!D:D,$C37,Materieel!E:E)</f>
        <v>0</v>
      </c>
      <c r="K37" s="116">
        <v>12</v>
      </c>
      <c r="L37" s="35"/>
      <c r="M37" s="69"/>
      <c r="N37" s="87">
        <f>SUMIF('Werkpakket 1'!$C:$C,$L37,'Werkpakket 1'!$K:$K)+SUMIF('Werkpakket 2'!$C:$C,$L37,'Werkpakket 2'!$K:$K)+SUMIF('Werkpakket 3'!$C:$C,$L37,'Werkpakket 3'!$K:$K)+SUMIF('Werkpakket 4'!$C:$C,$L37,'Werkpakket 4'!$K:$K)+SUMIF('Werkpakket 5'!$C:$C,$L37,'Werkpakket 5'!$K:$K)+SUMIF('Werkpakket 6'!$C:$C,$L37,'Werkpakket 6'!$K:$K)+SUMIF(Projectmanagement!$C:$C,$L37,Projectmanagement!$K:$K)+SUMIF(Materieel!$D:$D,$L37,Materieel!G:G)</f>
        <v>0</v>
      </c>
      <c r="O37" s="61"/>
      <c r="P37" s="61"/>
      <c r="Q37" s="89" t="str">
        <f>IF(Tabel6[[#This Row],[Gerealiseerde kosten]]-Tabel6[[#This Row],[In kind bijdragen en cofin.]]-Tabel6[[#This Row],[Cash cofinanciering]]=0,"",Tabel6[[#This Row],[Gerealiseerde kosten]]-Tabel6[[#This Row],[In kind bijdragen en cofin.]]-Tabel6[[#This Row],[Cash cofinanciering]])</f>
        <v/>
      </c>
      <c r="R37" s="87" t="e">
        <f>SUMIF(Materieel!#REF!,$C37,Materieel!#REF!)</f>
        <v>#REF!</v>
      </c>
    </row>
    <row r="38" spans="2:18" ht="13">
      <c r="B38" s="60">
        <v>13</v>
      </c>
      <c r="C38" s="35"/>
      <c r="D38" s="69"/>
      <c r="E38" s="87">
        <f>SUMIF('Werkpakket 1'!$C:$C,$C38,'Werkpakket 1'!$G:$G)+SUMIF('Werkpakket 2'!$C:$C,$C38,'Werkpakket 2'!$G:$G)+SUMIF('Werkpakket 3'!$C:$C,$C38,'Werkpakket 3'!$G:$G)+SUMIF('Werkpakket 4'!$C:$C,$C38,'Werkpakket 4'!$G:$G)+SUMIF('Werkpakket 5'!$C:$C,$C38,'Werkpakket 5'!$G:$G)+SUMIF('Werkpakket 6'!$C:$C,$C38,'Werkpakket 6'!$G:$G)+SUMIF(Projectmanagement!$C:$C,$C38,Projectmanagement!$G:$G)+SUMIF(Materieel!D:D,$C38,Materieel!E:E)</f>
        <v>0</v>
      </c>
      <c r="F38" s="79"/>
      <c r="G38" s="79"/>
      <c r="H38" s="89" t="str">
        <f>IF(Tabel3[[#This Row],[Begrote kosten]]-Tabel3[[#This Row],[In kind bijdragen en cofin.]]-Tabel3[[#This Row],[Cash cofinanciering]]=0,"",Tabel3[[#This Row],[Begrote kosten]]-Tabel3[[#This Row],[In kind bijdragen en cofin.]]-Tabel3[[#This Row],[Cash cofinanciering]])</f>
        <v/>
      </c>
      <c r="I38" s="87">
        <f>SUMIF(Materieel!D:D,$C38,Materieel!E:E)</f>
        <v>0</v>
      </c>
      <c r="K38" s="116">
        <v>13</v>
      </c>
      <c r="L38" s="35"/>
      <c r="M38" s="69"/>
      <c r="N38" s="87">
        <f>SUMIF('Werkpakket 1'!$C:$C,$L38,'Werkpakket 1'!$K:$K)+SUMIF('Werkpakket 2'!$C:$C,$L38,'Werkpakket 2'!$K:$K)+SUMIF('Werkpakket 3'!$C:$C,$L38,'Werkpakket 3'!$K:$K)+SUMIF('Werkpakket 4'!$C:$C,$L38,'Werkpakket 4'!$K:$K)+SUMIF('Werkpakket 5'!$C:$C,$L38,'Werkpakket 5'!$K:$K)+SUMIF('Werkpakket 6'!$C:$C,$L38,'Werkpakket 6'!$K:$K)+SUMIF(Projectmanagement!$C:$C,$L38,Projectmanagement!$K:$K)+SUMIF(Materieel!$D:$D,$L38,Materieel!G:G)</f>
        <v>0</v>
      </c>
      <c r="O38" s="61"/>
      <c r="P38" s="61"/>
      <c r="Q38" s="89" t="str">
        <f>IF(Tabel6[[#This Row],[Gerealiseerde kosten]]-Tabel6[[#This Row],[In kind bijdragen en cofin.]]-Tabel6[[#This Row],[Cash cofinanciering]]=0,"",Tabel6[[#This Row],[Gerealiseerde kosten]]-Tabel6[[#This Row],[In kind bijdragen en cofin.]]-Tabel6[[#This Row],[Cash cofinanciering]])</f>
        <v/>
      </c>
      <c r="R38" s="87" t="e">
        <f>SUMIF(Materieel!#REF!,$C38,Materieel!#REF!)</f>
        <v>#REF!</v>
      </c>
    </row>
    <row r="39" spans="2:18" ht="13">
      <c r="B39" s="60">
        <v>14</v>
      </c>
      <c r="C39" s="35"/>
      <c r="D39" s="69"/>
      <c r="E39" s="87">
        <f>SUMIF('Werkpakket 1'!$C:$C,$C39,'Werkpakket 1'!$G:$G)+SUMIF('Werkpakket 2'!$C:$C,$C39,'Werkpakket 2'!$G:$G)+SUMIF('Werkpakket 3'!$C:$C,$C39,'Werkpakket 3'!$G:$G)+SUMIF('Werkpakket 4'!$C:$C,$C39,'Werkpakket 4'!$G:$G)+SUMIF('Werkpakket 5'!$C:$C,$C39,'Werkpakket 5'!$G:$G)+SUMIF('Werkpakket 6'!$C:$C,$C39,'Werkpakket 6'!$G:$G)+SUMIF(Projectmanagement!$C:$C,$C39,Projectmanagement!$G:$G)+SUMIF(Materieel!D:D,$C39,Materieel!E:E)</f>
        <v>0</v>
      </c>
      <c r="F39" s="79"/>
      <c r="G39" s="79"/>
      <c r="H39" s="89" t="str">
        <f>IF(Tabel3[[#This Row],[Begrote kosten]]-Tabel3[[#This Row],[In kind bijdragen en cofin.]]-Tabel3[[#This Row],[Cash cofinanciering]]=0,"",Tabel3[[#This Row],[Begrote kosten]]-Tabel3[[#This Row],[In kind bijdragen en cofin.]]-Tabel3[[#This Row],[Cash cofinanciering]])</f>
        <v/>
      </c>
      <c r="I39" s="87">
        <f>SUMIF(Materieel!D:D,$C39,Materieel!E:E)</f>
        <v>0</v>
      </c>
      <c r="K39" s="116">
        <v>14</v>
      </c>
      <c r="L39" s="35"/>
      <c r="M39" s="69"/>
      <c r="N39" s="87">
        <f>SUMIF('Werkpakket 1'!$C:$C,$L39,'Werkpakket 1'!$K:$K)+SUMIF('Werkpakket 2'!$C:$C,$L39,'Werkpakket 2'!$K:$K)+SUMIF('Werkpakket 3'!$C:$C,$L39,'Werkpakket 3'!$K:$K)+SUMIF('Werkpakket 4'!$C:$C,$L39,'Werkpakket 4'!$K:$K)+SUMIF('Werkpakket 5'!$C:$C,$L39,'Werkpakket 5'!$K:$K)+SUMIF('Werkpakket 6'!$C:$C,$L39,'Werkpakket 6'!$K:$K)+SUMIF(Projectmanagement!$C:$C,$L39,Projectmanagement!$K:$K)+SUMIF(Materieel!$D:$D,$L39,Materieel!G:G)</f>
        <v>0</v>
      </c>
      <c r="O39" s="61"/>
      <c r="P39" s="61"/>
      <c r="Q39" s="89" t="str">
        <f>IF(Tabel6[[#This Row],[Gerealiseerde kosten]]-Tabel6[[#This Row],[In kind bijdragen en cofin.]]-Tabel6[[#This Row],[Cash cofinanciering]]=0,"",Tabel6[[#This Row],[Gerealiseerde kosten]]-Tabel6[[#This Row],[In kind bijdragen en cofin.]]-Tabel6[[#This Row],[Cash cofinanciering]])</f>
        <v/>
      </c>
      <c r="R39" s="87" t="e">
        <f>SUMIF(Materieel!#REF!,$C39,Materieel!#REF!)</f>
        <v>#REF!</v>
      </c>
    </row>
    <row r="40" spans="2:18" ht="13">
      <c r="B40" s="60">
        <v>15</v>
      </c>
      <c r="C40" s="35"/>
      <c r="D40" s="69"/>
      <c r="E40" s="87">
        <f>SUMIF('Werkpakket 1'!$C:$C,$C40,'Werkpakket 1'!$G:$G)+SUMIF('Werkpakket 2'!$C:$C,$C40,'Werkpakket 2'!$G:$G)+SUMIF('Werkpakket 3'!$C:$C,$C40,'Werkpakket 3'!$G:$G)+SUMIF('Werkpakket 4'!$C:$C,$C40,'Werkpakket 4'!$G:$G)+SUMIF('Werkpakket 5'!$C:$C,$C40,'Werkpakket 5'!$G:$G)+SUMIF('Werkpakket 6'!$C:$C,$C40,'Werkpakket 6'!$G:$G)+SUMIF(Projectmanagement!$C:$C,$C40,Projectmanagement!$G:$G)+SUMIF(Materieel!D:D,$C40,Materieel!E:E)</f>
        <v>0</v>
      </c>
      <c r="F40" s="79"/>
      <c r="G40" s="79"/>
      <c r="H40" s="89" t="str">
        <f>IF(Tabel3[[#This Row],[Begrote kosten]]-Tabel3[[#This Row],[In kind bijdragen en cofin.]]-Tabel3[[#This Row],[Cash cofinanciering]]=0,"",Tabel3[[#This Row],[Begrote kosten]]-Tabel3[[#This Row],[In kind bijdragen en cofin.]]-Tabel3[[#This Row],[Cash cofinanciering]])</f>
        <v/>
      </c>
      <c r="I40" s="87">
        <f>SUMIF(Materieel!D:D,$C40,Materieel!E:E)</f>
        <v>0</v>
      </c>
      <c r="K40" s="116">
        <v>15</v>
      </c>
      <c r="L40" s="35"/>
      <c r="M40" s="69"/>
      <c r="N40" s="87">
        <f>SUMIF('Werkpakket 1'!$C:$C,$L40,'Werkpakket 1'!$K:$K)+SUMIF('Werkpakket 2'!$C:$C,$L40,'Werkpakket 2'!$K:$K)+SUMIF('Werkpakket 3'!$C:$C,$L40,'Werkpakket 3'!$K:$K)+SUMIF('Werkpakket 4'!$C:$C,$L40,'Werkpakket 4'!$K:$K)+SUMIF('Werkpakket 5'!$C:$C,$L40,'Werkpakket 5'!$K:$K)+SUMIF('Werkpakket 6'!$C:$C,$L40,'Werkpakket 6'!$K:$K)+SUMIF(Projectmanagement!$C:$C,$L40,Projectmanagement!$K:$K)+SUMIF(Materieel!$D:$D,$L40,Materieel!G:G)</f>
        <v>0</v>
      </c>
      <c r="O40" s="61"/>
      <c r="P40" s="61"/>
      <c r="Q40" s="89" t="str">
        <f>IF(Tabel6[[#This Row],[Gerealiseerde kosten]]-Tabel6[[#This Row],[In kind bijdragen en cofin.]]-Tabel6[[#This Row],[Cash cofinanciering]]=0,"",Tabel6[[#This Row],[Gerealiseerde kosten]]-Tabel6[[#This Row],[In kind bijdragen en cofin.]]-Tabel6[[#This Row],[Cash cofinanciering]])</f>
        <v/>
      </c>
      <c r="R40" s="87" t="e">
        <f>SUMIF(Materieel!#REF!,$C40,Materieel!#REF!)</f>
        <v>#REF!</v>
      </c>
    </row>
    <row r="41" spans="2:18" ht="13">
      <c r="B41" s="60">
        <v>16</v>
      </c>
      <c r="C41" s="35"/>
      <c r="D41" s="69"/>
      <c r="E41" s="87">
        <f>SUMIF('Werkpakket 1'!$C:$C,$C41,'Werkpakket 1'!$G:$G)+SUMIF('Werkpakket 2'!$C:$C,$C41,'Werkpakket 2'!$G:$G)+SUMIF('Werkpakket 3'!$C:$C,$C41,'Werkpakket 3'!$G:$G)+SUMIF('Werkpakket 4'!$C:$C,$C41,'Werkpakket 4'!$G:$G)+SUMIF('Werkpakket 5'!$C:$C,$C41,'Werkpakket 5'!$G:$G)+SUMIF('Werkpakket 6'!$C:$C,$C41,'Werkpakket 6'!$G:$G)+SUMIF(Projectmanagement!$C:$C,$C41,Projectmanagement!$G:$G)+SUMIF(Materieel!D:D,$C41,Materieel!E:E)</f>
        <v>0</v>
      </c>
      <c r="F41" s="79"/>
      <c r="G41" s="79"/>
      <c r="H41" s="89" t="str">
        <f>IF(Tabel3[[#This Row],[Begrote kosten]]-Tabel3[[#This Row],[In kind bijdragen en cofin.]]-Tabel3[[#This Row],[Cash cofinanciering]]=0,"",Tabel3[[#This Row],[Begrote kosten]]-Tabel3[[#This Row],[In kind bijdragen en cofin.]]-Tabel3[[#This Row],[Cash cofinanciering]])</f>
        <v/>
      </c>
      <c r="I41" s="87">
        <f>SUMIF(Materieel!D:D,$C41,Materieel!E:E)</f>
        <v>0</v>
      </c>
      <c r="K41" s="116">
        <v>16</v>
      </c>
      <c r="L41" s="35"/>
      <c r="M41" s="69"/>
      <c r="N41" s="87">
        <f>SUMIF('Werkpakket 1'!$C:$C,$L41,'Werkpakket 1'!$K:$K)+SUMIF('Werkpakket 2'!$C:$C,$L41,'Werkpakket 2'!$K:$K)+SUMIF('Werkpakket 3'!$C:$C,$L41,'Werkpakket 3'!$K:$K)+SUMIF('Werkpakket 4'!$C:$C,$L41,'Werkpakket 4'!$K:$K)+SUMIF('Werkpakket 5'!$C:$C,$L41,'Werkpakket 5'!$K:$K)+SUMIF('Werkpakket 6'!$C:$C,$L41,'Werkpakket 6'!$K:$K)+SUMIF(Projectmanagement!$C:$C,$L41,Projectmanagement!$K:$K)+SUMIF(Materieel!$D:$D,$L41,Materieel!G:G)</f>
        <v>0</v>
      </c>
      <c r="O41" s="61"/>
      <c r="P41" s="61"/>
      <c r="Q41" s="89" t="str">
        <f>IF(Tabel6[[#This Row],[Gerealiseerde kosten]]-Tabel6[[#This Row],[In kind bijdragen en cofin.]]-Tabel6[[#This Row],[Cash cofinanciering]]=0,"",Tabel6[[#This Row],[Gerealiseerde kosten]]-Tabel6[[#This Row],[In kind bijdragen en cofin.]]-Tabel6[[#This Row],[Cash cofinanciering]])</f>
        <v/>
      </c>
      <c r="R41" s="87" t="e">
        <f>SUMIF(Materieel!#REF!,$C41,Materieel!#REF!)</f>
        <v>#REF!</v>
      </c>
    </row>
    <row r="42" spans="2:18" ht="13">
      <c r="B42" s="60">
        <v>17</v>
      </c>
      <c r="C42" s="35"/>
      <c r="D42" s="69"/>
      <c r="E42" s="87">
        <f>SUMIF('Werkpakket 1'!$C:$C,$C42,'Werkpakket 1'!$G:$G)+SUMIF('Werkpakket 2'!$C:$C,$C42,'Werkpakket 2'!$G:$G)+SUMIF('Werkpakket 3'!$C:$C,$C42,'Werkpakket 3'!$G:$G)+SUMIF('Werkpakket 4'!$C:$C,$C42,'Werkpakket 4'!$G:$G)+SUMIF('Werkpakket 5'!$C:$C,$C42,'Werkpakket 5'!$G:$G)+SUMIF('Werkpakket 6'!$C:$C,$C42,'Werkpakket 6'!$G:$G)+SUMIF(Projectmanagement!$C:$C,$C42,Projectmanagement!$G:$G)+SUMIF(Materieel!D:D,$C42,Materieel!E:E)</f>
        <v>0</v>
      </c>
      <c r="F42" s="79"/>
      <c r="G42" s="79"/>
      <c r="H42" s="89" t="str">
        <f>IF(Tabel3[[#This Row],[Begrote kosten]]-Tabel3[[#This Row],[In kind bijdragen en cofin.]]-Tabel3[[#This Row],[Cash cofinanciering]]=0,"",Tabel3[[#This Row],[Begrote kosten]]-Tabel3[[#This Row],[In kind bijdragen en cofin.]]-Tabel3[[#This Row],[Cash cofinanciering]])</f>
        <v/>
      </c>
      <c r="I42" s="87">
        <f>SUMIF(Materieel!D:D,$C42,Materieel!E:E)</f>
        <v>0</v>
      </c>
      <c r="K42" s="116">
        <v>17</v>
      </c>
      <c r="L42" s="35"/>
      <c r="M42" s="69"/>
      <c r="N42" s="87">
        <f>SUMIF('Werkpakket 1'!$C:$C,$L42,'Werkpakket 1'!$K:$K)+SUMIF('Werkpakket 2'!$C:$C,$L42,'Werkpakket 2'!$K:$K)+SUMIF('Werkpakket 3'!$C:$C,$L42,'Werkpakket 3'!$K:$K)+SUMIF('Werkpakket 4'!$C:$C,$L42,'Werkpakket 4'!$K:$K)+SUMIF('Werkpakket 5'!$C:$C,$L42,'Werkpakket 5'!$K:$K)+SUMIF('Werkpakket 6'!$C:$C,$L42,'Werkpakket 6'!$K:$K)+SUMIF(Projectmanagement!$C:$C,$L42,Projectmanagement!$K:$K)+SUMIF(Materieel!$D:$D,$L42,Materieel!G:G)</f>
        <v>0</v>
      </c>
      <c r="O42" s="61"/>
      <c r="P42" s="61"/>
      <c r="Q42" s="89" t="str">
        <f>IF(Tabel6[[#This Row],[Gerealiseerde kosten]]-Tabel6[[#This Row],[In kind bijdragen en cofin.]]-Tabel6[[#This Row],[Cash cofinanciering]]=0,"",Tabel6[[#This Row],[Gerealiseerde kosten]]-Tabel6[[#This Row],[In kind bijdragen en cofin.]]-Tabel6[[#This Row],[Cash cofinanciering]])</f>
        <v/>
      </c>
      <c r="R42" s="87" t="e">
        <f>SUMIF(Materieel!#REF!,$C42,Materieel!#REF!)</f>
        <v>#REF!</v>
      </c>
    </row>
    <row r="43" spans="2:18" ht="13">
      <c r="B43" s="60">
        <v>18</v>
      </c>
      <c r="C43" s="35"/>
      <c r="D43" s="69"/>
      <c r="E43" s="87">
        <f>SUMIF('Werkpakket 1'!$C:$C,$C43,'Werkpakket 1'!$G:$G)+SUMIF('Werkpakket 2'!$C:$C,$C43,'Werkpakket 2'!$G:$G)+SUMIF('Werkpakket 3'!$C:$C,$C43,'Werkpakket 3'!$G:$G)+SUMIF('Werkpakket 4'!$C:$C,$C43,'Werkpakket 4'!$G:$G)+SUMIF('Werkpakket 5'!$C:$C,$C43,'Werkpakket 5'!$G:$G)+SUMIF('Werkpakket 6'!$C:$C,$C43,'Werkpakket 6'!$G:$G)+SUMIF(Projectmanagement!$C:$C,$C43,Projectmanagement!$G:$G)+SUMIF(Materieel!D:D,$C43,Materieel!E:E)</f>
        <v>0</v>
      </c>
      <c r="F43" s="79"/>
      <c r="G43" s="79"/>
      <c r="H43" s="89" t="str">
        <f>IF(Tabel3[[#This Row],[Begrote kosten]]-Tabel3[[#This Row],[In kind bijdragen en cofin.]]-Tabel3[[#This Row],[Cash cofinanciering]]=0,"",Tabel3[[#This Row],[Begrote kosten]]-Tabel3[[#This Row],[In kind bijdragen en cofin.]]-Tabel3[[#This Row],[Cash cofinanciering]])</f>
        <v/>
      </c>
      <c r="I43" s="87">
        <f>SUMIF(Materieel!D:D,$C43,Materieel!E:E)</f>
        <v>0</v>
      </c>
      <c r="K43" s="116">
        <v>18</v>
      </c>
      <c r="L43" s="35"/>
      <c r="M43" s="69"/>
      <c r="N43" s="87">
        <f>SUMIF('Werkpakket 1'!$C:$C,$L43,'Werkpakket 1'!$K:$K)+SUMIF('Werkpakket 2'!$C:$C,$L43,'Werkpakket 2'!$K:$K)+SUMIF('Werkpakket 3'!$C:$C,$L43,'Werkpakket 3'!$K:$K)+SUMIF('Werkpakket 4'!$C:$C,$L43,'Werkpakket 4'!$K:$K)+SUMIF('Werkpakket 5'!$C:$C,$L43,'Werkpakket 5'!$K:$K)+SUMIF('Werkpakket 6'!$C:$C,$L43,'Werkpakket 6'!$K:$K)+SUMIF(Projectmanagement!$C:$C,$L43,Projectmanagement!$K:$K)+SUMIF(Materieel!$D:$D,$L43,Materieel!G:G)</f>
        <v>0</v>
      </c>
      <c r="O43" s="61"/>
      <c r="P43" s="61"/>
      <c r="Q43" s="89" t="str">
        <f>IF(Tabel6[[#This Row],[Gerealiseerde kosten]]-Tabel6[[#This Row],[In kind bijdragen en cofin.]]-Tabel6[[#This Row],[Cash cofinanciering]]=0,"",Tabel6[[#This Row],[Gerealiseerde kosten]]-Tabel6[[#This Row],[In kind bijdragen en cofin.]]-Tabel6[[#This Row],[Cash cofinanciering]])</f>
        <v/>
      </c>
      <c r="R43" s="87" t="e">
        <f>SUMIF(Materieel!#REF!,$C43,Materieel!#REF!)</f>
        <v>#REF!</v>
      </c>
    </row>
    <row r="44" spans="2:18" ht="13">
      <c r="B44" s="60">
        <v>19</v>
      </c>
      <c r="C44" s="35"/>
      <c r="D44" s="69"/>
      <c r="E44" s="87">
        <f>SUMIF('Werkpakket 1'!$C:$C,$C44,'Werkpakket 1'!$G:$G)+SUMIF('Werkpakket 2'!$C:$C,$C44,'Werkpakket 2'!$G:$G)+SUMIF('Werkpakket 3'!$C:$C,$C44,'Werkpakket 3'!$G:$G)+SUMIF('Werkpakket 4'!$C:$C,$C44,'Werkpakket 4'!$G:$G)+SUMIF('Werkpakket 5'!$C:$C,$C44,'Werkpakket 5'!$G:$G)+SUMIF('Werkpakket 6'!$C:$C,$C44,'Werkpakket 6'!$G:$G)+SUMIF(Projectmanagement!$C:$C,$C44,Projectmanagement!$G:$G)+SUMIF(Materieel!D:D,$C44,Materieel!E:E)</f>
        <v>0</v>
      </c>
      <c r="F44" s="79"/>
      <c r="G44" s="79"/>
      <c r="H44" s="89" t="str">
        <f>IF(Tabel3[[#This Row],[Begrote kosten]]-Tabel3[[#This Row],[In kind bijdragen en cofin.]]-Tabel3[[#This Row],[Cash cofinanciering]]=0,"",Tabel3[[#This Row],[Begrote kosten]]-Tabel3[[#This Row],[In kind bijdragen en cofin.]]-Tabel3[[#This Row],[Cash cofinanciering]])</f>
        <v/>
      </c>
      <c r="I44" s="87">
        <f>SUMIF(Materieel!D:D,$C44,Materieel!E:E)</f>
        <v>0</v>
      </c>
      <c r="K44" s="116">
        <v>19</v>
      </c>
      <c r="L44" s="35"/>
      <c r="M44" s="69"/>
      <c r="N44" s="87">
        <f>SUMIF('Werkpakket 1'!$C:$C,$L44,'Werkpakket 1'!$K:$K)+SUMIF('Werkpakket 2'!$C:$C,$L44,'Werkpakket 2'!$K:$K)+SUMIF('Werkpakket 3'!$C:$C,$L44,'Werkpakket 3'!$K:$K)+SUMIF('Werkpakket 4'!$C:$C,$L44,'Werkpakket 4'!$K:$K)+SUMIF('Werkpakket 5'!$C:$C,$L44,'Werkpakket 5'!$K:$K)+SUMIF('Werkpakket 6'!$C:$C,$L44,'Werkpakket 6'!$K:$K)+SUMIF(Projectmanagement!$C:$C,$L44,Projectmanagement!$K:$K)+SUMIF(Materieel!$D:$D,$L44,Materieel!G:G)</f>
        <v>0</v>
      </c>
      <c r="O44" s="61"/>
      <c r="P44" s="61"/>
      <c r="Q44" s="89" t="str">
        <f>IF(Tabel6[[#This Row],[Gerealiseerde kosten]]-Tabel6[[#This Row],[In kind bijdragen en cofin.]]-Tabel6[[#This Row],[Cash cofinanciering]]=0,"",Tabel6[[#This Row],[Gerealiseerde kosten]]-Tabel6[[#This Row],[In kind bijdragen en cofin.]]-Tabel6[[#This Row],[Cash cofinanciering]])</f>
        <v/>
      </c>
      <c r="R44" s="87" t="e">
        <f>SUMIF(Materieel!#REF!,$C44,Materieel!#REF!)</f>
        <v>#REF!</v>
      </c>
    </row>
    <row r="45" spans="2:18" ht="13">
      <c r="B45" s="60">
        <v>20</v>
      </c>
      <c r="C45" s="35"/>
      <c r="D45" s="69"/>
      <c r="E45" s="87">
        <f>SUMIF('Werkpakket 1'!$C:$C,$C45,'Werkpakket 1'!$G:$G)+SUMIF('Werkpakket 2'!$C:$C,$C45,'Werkpakket 2'!$G:$G)+SUMIF('Werkpakket 3'!$C:$C,$C45,'Werkpakket 3'!$G:$G)+SUMIF('Werkpakket 4'!$C:$C,$C45,'Werkpakket 4'!$G:$G)+SUMIF('Werkpakket 5'!$C:$C,$C45,'Werkpakket 5'!$G:$G)+SUMIF('Werkpakket 6'!$C:$C,$C45,'Werkpakket 6'!$G:$G)+SUMIF(Projectmanagement!$C:$C,$C45,Projectmanagement!$G:$G)+SUMIF(Materieel!D:D,$C45,Materieel!E:E)</f>
        <v>0</v>
      </c>
      <c r="F45" s="79"/>
      <c r="G45" s="79"/>
      <c r="H45" s="89" t="str">
        <f>IF(Tabel3[[#This Row],[Begrote kosten]]-Tabel3[[#This Row],[In kind bijdragen en cofin.]]-Tabel3[[#This Row],[Cash cofinanciering]]=0,"",Tabel3[[#This Row],[Begrote kosten]]-Tabel3[[#This Row],[In kind bijdragen en cofin.]]-Tabel3[[#This Row],[Cash cofinanciering]])</f>
        <v/>
      </c>
      <c r="I45" s="87">
        <f>SUMIF(Materieel!D:D,$C45,Materieel!E:E)</f>
        <v>0</v>
      </c>
      <c r="K45" s="116">
        <v>20</v>
      </c>
      <c r="L45" s="35"/>
      <c r="M45" s="69"/>
      <c r="N45" s="87">
        <f>SUMIF('Werkpakket 1'!$C:$C,$L45,'Werkpakket 1'!$K:$K)+SUMIF('Werkpakket 2'!$C:$C,$L45,'Werkpakket 2'!$K:$K)+SUMIF('Werkpakket 3'!$C:$C,$L45,'Werkpakket 3'!$K:$K)+SUMIF('Werkpakket 4'!$C:$C,$L45,'Werkpakket 4'!$K:$K)+SUMIF('Werkpakket 5'!$C:$C,$L45,'Werkpakket 5'!$K:$K)+SUMIF('Werkpakket 6'!$C:$C,$L45,'Werkpakket 6'!$K:$K)+SUMIF(Projectmanagement!$C:$C,$L45,Projectmanagement!$K:$K)+SUMIF(Materieel!$D:$D,$L45,Materieel!G:G)</f>
        <v>0</v>
      </c>
      <c r="O45" s="61"/>
      <c r="P45" s="61"/>
      <c r="Q45" s="89" t="str">
        <f>IF(Tabel6[[#This Row],[Gerealiseerde kosten]]-Tabel6[[#This Row],[In kind bijdragen en cofin.]]-Tabel6[[#This Row],[Cash cofinanciering]]=0,"",Tabel6[[#This Row],[Gerealiseerde kosten]]-Tabel6[[#This Row],[In kind bijdragen en cofin.]]-Tabel6[[#This Row],[Cash cofinanciering]])</f>
        <v/>
      </c>
      <c r="R45" s="87" t="e">
        <f>SUMIF(Materieel!#REF!,$C45,Materieel!#REF!)</f>
        <v>#REF!</v>
      </c>
    </row>
    <row r="46" spans="2:18" ht="13">
      <c r="B46" s="60">
        <v>21</v>
      </c>
      <c r="C46" s="35"/>
      <c r="D46" s="69"/>
      <c r="E46" s="87">
        <f>SUMIF('Werkpakket 1'!$C:$C,$C46,'Werkpakket 1'!$G:$G)+SUMIF('Werkpakket 2'!$C:$C,$C46,'Werkpakket 2'!$G:$G)+SUMIF('Werkpakket 3'!$C:$C,$C46,'Werkpakket 3'!$G:$G)+SUMIF('Werkpakket 4'!$C:$C,$C46,'Werkpakket 4'!$G:$G)+SUMIF('Werkpakket 5'!$C:$C,$C46,'Werkpakket 5'!$G:$G)+SUMIF('Werkpakket 6'!$C:$C,$C46,'Werkpakket 6'!$G:$G)+SUMIF(Projectmanagement!$C:$C,$C46,Projectmanagement!$G:$G)+SUMIF(Materieel!D:D,$C46,Materieel!E:E)</f>
        <v>0</v>
      </c>
      <c r="F46" s="79"/>
      <c r="G46" s="79"/>
      <c r="H46" s="89" t="str">
        <f>IF(Tabel3[[#This Row],[Begrote kosten]]-Tabel3[[#This Row],[In kind bijdragen en cofin.]]-Tabel3[[#This Row],[Cash cofinanciering]]=0,"",Tabel3[[#This Row],[Begrote kosten]]-Tabel3[[#This Row],[In kind bijdragen en cofin.]]-Tabel3[[#This Row],[Cash cofinanciering]])</f>
        <v/>
      </c>
      <c r="I46" s="87">
        <f>SUMIF(Materieel!D:D,$C46,Materieel!E:E)</f>
        <v>0</v>
      </c>
      <c r="K46" s="116">
        <v>21</v>
      </c>
      <c r="L46" s="35"/>
      <c r="M46" s="69"/>
      <c r="N46" s="87">
        <f>SUMIF('Werkpakket 1'!$C:$C,$L46,'Werkpakket 1'!$K:$K)+SUMIF('Werkpakket 2'!$C:$C,$L46,'Werkpakket 2'!$K:$K)+SUMIF('Werkpakket 3'!$C:$C,$L46,'Werkpakket 3'!$K:$K)+SUMIF('Werkpakket 4'!$C:$C,$L46,'Werkpakket 4'!$K:$K)+SUMIF('Werkpakket 5'!$C:$C,$L46,'Werkpakket 5'!$K:$K)+SUMIF('Werkpakket 6'!$C:$C,$L46,'Werkpakket 6'!$K:$K)+SUMIF(Projectmanagement!$C:$C,$L46,Projectmanagement!$K:$K)+SUMIF(Materieel!$D:$D,$L46,Materieel!G:G)</f>
        <v>0</v>
      </c>
      <c r="O46" s="61"/>
      <c r="P46" s="61"/>
      <c r="Q46" s="89" t="str">
        <f>IF(Tabel6[[#This Row],[Gerealiseerde kosten]]-Tabel6[[#This Row],[In kind bijdragen en cofin.]]-Tabel6[[#This Row],[Cash cofinanciering]]=0,"",Tabel6[[#This Row],[Gerealiseerde kosten]]-Tabel6[[#This Row],[In kind bijdragen en cofin.]]-Tabel6[[#This Row],[Cash cofinanciering]])</f>
        <v/>
      </c>
      <c r="R46" s="87" t="e">
        <f>SUMIF(Materieel!#REF!,$C46,Materieel!#REF!)</f>
        <v>#REF!</v>
      </c>
    </row>
    <row r="47" spans="2:18" ht="13">
      <c r="B47" s="60">
        <v>22</v>
      </c>
      <c r="C47" s="35"/>
      <c r="D47" s="69"/>
      <c r="E47" s="87">
        <f>SUMIF('Werkpakket 1'!$C:$C,$C47,'Werkpakket 1'!$G:$G)+SUMIF('Werkpakket 2'!$C:$C,$C47,'Werkpakket 2'!$G:$G)+SUMIF('Werkpakket 3'!$C:$C,$C47,'Werkpakket 3'!$G:$G)+SUMIF('Werkpakket 4'!$C:$C,$C47,'Werkpakket 4'!$G:$G)+SUMIF('Werkpakket 5'!$C:$C,$C47,'Werkpakket 5'!$G:$G)+SUMIF('Werkpakket 6'!$C:$C,$C47,'Werkpakket 6'!$G:$G)+SUMIF(Projectmanagement!$C:$C,$C47,Projectmanagement!$G:$G)+SUMIF(Materieel!D:D,$C47,Materieel!E:E)</f>
        <v>0</v>
      </c>
      <c r="F47" s="79"/>
      <c r="G47" s="79"/>
      <c r="H47" s="89" t="str">
        <f>IF(Tabel3[[#This Row],[Begrote kosten]]-Tabel3[[#This Row],[In kind bijdragen en cofin.]]-Tabel3[[#This Row],[Cash cofinanciering]]=0,"",Tabel3[[#This Row],[Begrote kosten]]-Tabel3[[#This Row],[In kind bijdragen en cofin.]]-Tabel3[[#This Row],[Cash cofinanciering]])</f>
        <v/>
      </c>
      <c r="I47" s="87">
        <f>SUMIF(Materieel!D:D,$C47,Materieel!E:E)</f>
        <v>0</v>
      </c>
      <c r="K47" s="116">
        <v>22</v>
      </c>
      <c r="L47" s="35"/>
      <c r="M47" s="69"/>
      <c r="N47" s="87">
        <f>SUMIF('Werkpakket 1'!$C:$C,$L47,'Werkpakket 1'!$K:$K)+SUMIF('Werkpakket 2'!$C:$C,$L47,'Werkpakket 2'!$K:$K)+SUMIF('Werkpakket 3'!$C:$C,$L47,'Werkpakket 3'!$K:$K)+SUMIF('Werkpakket 4'!$C:$C,$L47,'Werkpakket 4'!$K:$K)+SUMIF('Werkpakket 5'!$C:$C,$L47,'Werkpakket 5'!$K:$K)+SUMIF('Werkpakket 6'!$C:$C,$L47,'Werkpakket 6'!$K:$K)+SUMIF(Projectmanagement!$C:$C,$L47,Projectmanagement!$K:$K)+SUMIF(Materieel!$D:$D,$L47,Materieel!G:G)</f>
        <v>0</v>
      </c>
      <c r="O47" s="61"/>
      <c r="P47" s="61"/>
      <c r="Q47" s="89" t="str">
        <f>IF(Tabel6[[#This Row],[Gerealiseerde kosten]]-Tabel6[[#This Row],[In kind bijdragen en cofin.]]-Tabel6[[#This Row],[Cash cofinanciering]]=0,"",Tabel6[[#This Row],[Gerealiseerde kosten]]-Tabel6[[#This Row],[In kind bijdragen en cofin.]]-Tabel6[[#This Row],[Cash cofinanciering]])</f>
        <v/>
      </c>
      <c r="R47" s="87" t="e">
        <f>SUMIF(Materieel!#REF!,$C47,Materieel!#REF!)</f>
        <v>#REF!</v>
      </c>
    </row>
    <row r="48" spans="2:18" ht="13">
      <c r="B48" s="60">
        <v>23</v>
      </c>
      <c r="C48" s="35"/>
      <c r="D48" s="69"/>
      <c r="E48" s="87">
        <f>SUMIF('Werkpakket 1'!$C:$C,$C48,'Werkpakket 1'!$G:$G)+SUMIF('Werkpakket 2'!$C:$C,$C48,'Werkpakket 2'!$G:$G)+SUMIF('Werkpakket 3'!$C:$C,$C48,'Werkpakket 3'!$G:$G)+SUMIF('Werkpakket 4'!$C:$C,$C48,'Werkpakket 4'!$G:$G)+SUMIF('Werkpakket 5'!$C:$C,$C48,'Werkpakket 5'!$G:$G)+SUMIF('Werkpakket 6'!$C:$C,$C48,'Werkpakket 6'!$G:$G)+SUMIF(Projectmanagement!$C:$C,$C48,Projectmanagement!$G:$G)+SUMIF(Materieel!D:D,$C48,Materieel!E:E)</f>
        <v>0</v>
      </c>
      <c r="F48" s="79"/>
      <c r="G48" s="79"/>
      <c r="H48" s="89" t="str">
        <f>IF(Tabel3[[#This Row],[Begrote kosten]]-Tabel3[[#This Row],[In kind bijdragen en cofin.]]-Tabel3[[#This Row],[Cash cofinanciering]]=0,"",Tabel3[[#This Row],[Begrote kosten]]-Tabel3[[#This Row],[In kind bijdragen en cofin.]]-Tabel3[[#This Row],[Cash cofinanciering]])</f>
        <v/>
      </c>
      <c r="I48" s="87">
        <f>SUMIF(Materieel!D:D,$C48,Materieel!E:E)</f>
        <v>0</v>
      </c>
      <c r="K48" s="116">
        <v>23</v>
      </c>
      <c r="L48" s="35"/>
      <c r="M48" s="69"/>
      <c r="N48" s="87">
        <f>SUMIF('Werkpakket 1'!$C:$C,$L48,'Werkpakket 1'!$K:$K)+SUMIF('Werkpakket 2'!$C:$C,$L48,'Werkpakket 2'!$K:$K)+SUMIF('Werkpakket 3'!$C:$C,$L48,'Werkpakket 3'!$K:$K)+SUMIF('Werkpakket 4'!$C:$C,$L48,'Werkpakket 4'!$K:$K)+SUMIF('Werkpakket 5'!$C:$C,$L48,'Werkpakket 5'!$K:$K)+SUMIF('Werkpakket 6'!$C:$C,$L48,'Werkpakket 6'!$K:$K)+SUMIF(Projectmanagement!$C:$C,$L48,Projectmanagement!$K:$K)+SUMIF(Materieel!$D:$D,$L48,Materieel!G:G)</f>
        <v>0</v>
      </c>
      <c r="O48" s="61"/>
      <c r="P48" s="61"/>
      <c r="Q48" s="89" t="str">
        <f>IF(Tabel6[[#This Row],[Gerealiseerde kosten]]-Tabel6[[#This Row],[In kind bijdragen en cofin.]]-Tabel6[[#This Row],[Cash cofinanciering]]=0,"",Tabel6[[#This Row],[Gerealiseerde kosten]]-Tabel6[[#This Row],[In kind bijdragen en cofin.]]-Tabel6[[#This Row],[Cash cofinanciering]])</f>
        <v/>
      </c>
      <c r="R48" s="87" t="e">
        <f>SUMIF(Materieel!#REF!,$C48,Materieel!#REF!)</f>
        <v>#REF!</v>
      </c>
    </row>
    <row r="49" spans="2:18" ht="13">
      <c r="B49" s="60">
        <v>24</v>
      </c>
      <c r="C49" s="35"/>
      <c r="D49" s="69"/>
      <c r="E49" s="87">
        <f>SUMIF('Werkpakket 1'!$C:$C,$C49,'Werkpakket 1'!$G:$G)+SUMIF('Werkpakket 2'!$C:$C,$C49,'Werkpakket 2'!$G:$G)+SUMIF('Werkpakket 3'!$C:$C,$C49,'Werkpakket 3'!$G:$G)+SUMIF('Werkpakket 4'!$C:$C,$C49,'Werkpakket 4'!$G:$G)+SUMIF('Werkpakket 5'!$C:$C,$C49,'Werkpakket 5'!$G:$G)+SUMIF('Werkpakket 6'!$C:$C,$C49,'Werkpakket 6'!$G:$G)+SUMIF(Projectmanagement!$C:$C,$C49,Projectmanagement!$G:$G)+SUMIF(Materieel!D:D,$C49,Materieel!E:E)</f>
        <v>0</v>
      </c>
      <c r="F49" s="79"/>
      <c r="G49" s="79"/>
      <c r="H49" s="89" t="str">
        <f>IF(Tabel3[[#This Row],[Begrote kosten]]-Tabel3[[#This Row],[In kind bijdragen en cofin.]]-Tabel3[[#This Row],[Cash cofinanciering]]=0,"",Tabel3[[#This Row],[Begrote kosten]]-Tabel3[[#This Row],[In kind bijdragen en cofin.]]-Tabel3[[#This Row],[Cash cofinanciering]])</f>
        <v/>
      </c>
      <c r="I49" s="87">
        <f>SUMIF(Materieel!D:D,$C49,Materieel!E:E)</f>
        <v>0</v>
      </c>
      <c r="K49" s="116">
        <v>24</v>
      </c>
      <c r="L49" s="35"/>
      <c r="M49" s="69"/>
      <c r="N49" s="87">
        <f>SUMIF('Werkpakket 1'!$C:$C,$L49,'Werkpakket 1'!$K:$K)+SUMIF('Werkpakket 2'!$C:$C,$L49,'Werkpakket 2'!$K:$K)+SUMIF('Werkpakket 3'!$C:$C,$L49,'Werkpakket 3'!$K:$K)+SUMIF('Werkpakket 4'!$C:$C,$L49,'Werkpakket 4'!$K:$K)+SUMIF('Werkpakket 5'!$C:$C,$L49,'Werkpakket 5'!$K:$K)+SUMIF('Werkpakket 6'!$C:$C,$L49,'Werkpakket 6'!$K:$K)+SUMIF(Projectmanagement!$C:$C,$L49,Projectmanagement!$K:$K)+SUMIF(Materieel!$D:$D,$L49,Materieel!G:G)</f>
        <v>0</v>
      </c>
      <c r="O49" s="61"/>
      <c r="P49" s="61"/>
      <c r="Q49" s="89" t="str">
        <f>IF(Tabel6[[#This Row],[Gerealiseerde kosten]]-Tabel6[[#This Row],[In kind bijdragen en cofin.]]-Tabel6[[#This Row],[Cash cofinanciering]]=0,"",Tabel6[[#This Row],[Gerealiseerde kosten]]-Tabel6[[#This Row],[In kind bijdragen en cofin.]]-Tabel6[[#This Row],[Cash cofinanciering]])</f>
        <v/>
      </c>
      <c r="R49" s="87" t="e">
        <f>SUMIF(Materieel!#REF!,$C49,Materieel!#REF!)</f>
        <v>#REF!</v>
      </c>
    </row>
    <row r="50" spans="2:18" ht="13">
      <c r="B50" s="60">
        <v>25</v>
      </c>
      <c r="C50" s="35"/>
      <c r="D50" s="69"/>
      <c r="E50" s="87">
        <f>SUMIF('Werkpakket 1'!$C:$C,$C50,'Werkpakket 1'!$G:$G)+SUMIF('Werkpakket 2'!$C:$C,$C50,'Werkpakket 2'!$G:$G)+SUMIF('Werkpakket 3'!$C:$C,$C50,'Werkpakket 3'!$G:$G)+SUMIF('Werkpakket 4'!$C:$C,$C50,'Werkpakket 4'!$G:$G)+SUMIF('Werkpakket 5'!$C:$C,$C50,'Werkpakket 5'!$G:$G)+SUMIF('Werkpakket 6'!$C:$C,$C50,'Werkpakket 6'!$G:$G)+SUMIF(Projectmanagement!$C:$C,$C50,Projectmanagement!$G:$G)+SUMIF(Materieel!D:D,$C50,Materieel!E:E)</f>
        <v>0</v>
      </c>
      <c r="F50" s="79"/>
      <c r="G50" s="79"/>
      <c r="H50" s="89" t="str">
        <f>IF(Tabel3[[#This Row],[Begrote kosten]]-Tabel3[[#This Row],[In kind bijdragen en cofin.]]-Tabel3[[#This Row],[Cash cofinanciering]]=0,"",Tabel3[[#This Row],[Begrote kosten]]-Tabel3[[#This Row],[In kind bijdragen en cofin.]]-Tabel3[[#This Row],[Cash cofinanciering]])</f>
        <v/>
      </c>
      <c r="I50" s="87">
        <f>SUMIF(Materieel!D:D,$C50,Materieel!E:E)</f>
        <v>0</v>
      </c>
      <c r="K50" s="116">
        <v>25</v>
      </c>
      <c r="L50" s="35"/>
      <c r="M50" s="69"/>
      <c r="N50" s="87">
        <f>SUMIF('Werkpakket 1'!$C:$C,$L50,'Werkpakket 1'!$K:$K)+SUMIF('Werkpakket 2'!$C:$C,$L50,'Werkpakket 2'!$K:$K)+SUMIF('Werkpakket 3'!$C:$C,$L50,'Werkpakket 3'!$K:$K)+SUMIF('Werkpakket 4'!$C:$C,$L50,'Werkpakket 4'!$K:$K)+SUMIF('Werkpakket 5'!$C:$C,$L50,'Werkpakket 5'!$K:$K)+SUMIF('Werkpakket 6'!$C:$C,$L50,'Werkpakket 6'!$K:$K)+SUMIF(Projectmanagement!$C:$C,$L50,Projectmanagement!$K:$K)+SUMIF(Materieel!$D:$D,$L50,Materieel!G:G)</f>
        <v>0</v>
      </c>
      <c r="O50" s="61"/>
      <c r="P50" s="61"/>
      <c r="Q50" s="89" t="str">
        <f>IF(Tabel6[[#This Row],[Gerealiseerde kosten]]-Tabel6[[#This Row],[In kind bijdragen en cofin.]]-Tabel6[[#This Row],[Cash cofinanciering]]=0,"",Tabel6[[#This Row],[Gerealiseerde kosten]]-Tabel6[[#This Row],[In kind bijdragen en cofin.]]-Tabel6[[#This Row],[Cash cofinanciering]])</f>
        <v/>
      </c>
      <c r="R50" s="87" t="e">
        <f>SUMIF(Materieel!#REF!,$C50,Materieel!#REF!)</f>
        <v>#REF!</v>
      </c>
    </row>
    <row r="51" spans="2:18" ht="13">
      <c r="B51" s="60">
        <v>26</v>
      </c>
      <c r="C51" s="35"/>
      <c r="D51" s="69"/>
      <c r="E51" s="87">
        <f>SUMIF('Werkpakket 1'!$C:$C,$C51,'Werkpakket 1'!$G:$G)+SUMIF('Werkpakket 2'!$C:$C,$C51,'Werkpakket 2'!$G:$G)+SUMIF('Werkpakket 3'!$C:$C,$C51,'Werkpakket 3'!$G:$G)+SUMIF('Werkpakket 4'!$C:$C,$C51,'Werkpakket 4'!$G:$G)+SUMIF('Werkpakket 5'!$C:$C,$C51,'Werkpakket 5'!$G:$G)+SUMIF('Werkpakket 6'!$C:$C,$C51,'Werkpakket 6'!$G:$G)+SUMIF(Projectmanagement!$C:$C,$C51,Projectmanagement!$G:$G)+SUMIF(Materieel!D:D,$C51,Materieel!E:E)</f>
        <v>0</v>
      </c>
      <c r="F51" s="79"/>
      <c r="G51" s="79"/>
      <c r="H51" s="89" t="str">
        <f>IF(Tabel3[[#This Row],[Begrote kosten]]-Tabel3[[#This Row],[In kind bijdragen en cofin.]]-Tabel3[[#This Row],[Cash cofinanciering]]=0,"",Tabel3[[#This Row],[Begrote kosten]]-Tabel3[[#This Row],[In kind bijdragen en cofin.]]-Tabel3[[#This Row],[Cash cofinanciering]])</f>
        <v/>
      </c>
      <c r="I51" s="87">
        <f>SUMIF(Materieel!D:D,$C51,Materieel!E:E)</f>
        <v>0</v>
      </c>
      <c r="K51" s="116">
        <v>26</v>
      </c>
      <c r="L51" s="35"/>
      <c r="M51" s="69"/>
      <c r="N51" s="87">
        <f>SUMIF('Werkpakket 1'!$C:$C,$L51,'Werkpakket 1'!$K:$K)+SUMIF('Werkpakket 2'!$C:$C,$L51,'Werkpakket 2'!$K:$K)+SUMIF('Werkpakket 3'!$C:$C,$L51,'Werkpakket 3'!$K:$K)+SUMIF('Werkpakket 4'!$C:$C,$L51,'Werkpakket 4'!$K:$K)+SUMIF('Werkpakket 5'!$C:$C,$L51,'Werkpakket 5'!$K:$K)+SUMIF('Werkpakket 6'!$C:$C,$L51,'Werkpakket 6'!$K:$K)+SUMIF(Projectmanagement!$C:$C,$L51,Projectmanagement!$K:$K)+SUMIF(Materieel!$D:$D,$L51,Materieel!G:G)</f>
        <v>0</v>
      </c>
      <c r="O51" s="61"/>
      <c r="P51" s="61"/>
      <c r="Q51" s="89" t="str">
        <f>IF(Tabel6[[#This Row],[Gerealiseerde kosten]]-Tabel6[[#This Row],[In kind bijdragen en cofin.]]-Tabel6[[#This Row],[Cash cofinanciering]]=0,"",Tabel6[[#This Row],[Gerealiseerde kosten]]-Tabel6[[#This Row],[In kind bijdragen en cofin.]]-Tabel6[[#This Row],[Cash cofinanciering]])</f>
        <v/>
      </c>
      <c r="R51" s="87" t="e">
        <f>SUMIF(Materieel!#REF!,$C51,Materieel!#REF!)</f>
        <v>#REF!</v>
      </c>
    </row>
    <row r="52" spans="2:18" ht="13">
      <c r="B52" s="60">
        <v>27</v>
      </c>
      <c r="C52" s="35"/>
      <c r="D52" s="69"/>
      <c r="E52" s="87">
        <f>SUMIF('Werkpakket 1'!$C:$C,$C52,'Werkpakket 1'!$G:$G)+SUMIF('Werkpakket 2'!$C:$C,$C52,'Werkpakket 2'!$G:$G)+SUMIF('Werkpakket 3'!$C:$C,$C52,'Werkpakket 3'!$G:$G)+SUMIF('Werkpakket 4'!$C:$C,$C52,'Werkpakket 4'!$G:$G)+SUMIF('Werkpakket 5'!$C:$C,$C52,'Werkpakket 5'!$G:$G)+SUMIF('Werkpakket 6'!$C:$C,$C52,'Werkpakket 6'!$G:$G)+SUMIF(Projectmanagement!$C:$C,$C52,Projectmanagement!$G:$G)+SUMIF(Materieel!D:D,$C52,Materieel!E:E)</f>
        <v>0</v>
      </c>
      <c r="F52" s="79"/>
      <c r="G52" s="79"/>
      <c r="H52" s="89" t="str">
        <f>IF(Tabel3[[#This Row],[Begrote kosten]]-Tabel3[[#This Row],[In kind bijdragen en cofin.]]-Tabel3[[#This Row],[Cash cofinanciering]]=0,"",Tabel3[[#This Row],[Begrote kosten]]-Tabel3[[#This Row],[In kind bijdragen en cofin.]]-Tabel3[[#This Row],[Cash cofinanciering]])</f>
        <v/>
      </c>
      <c r="I52" s="87">
        <f>SUMIF(Materieel!D:D,$C52,Materieel!E:E)</f>
        <v>0</v>
      </c>
      <c r="K52" s="116">
        <v>27</v>
      </c>
      <c r="L52" s="35"/>
      <c r="M52" s="69"/>
      <c r="N52" s="87">
        <f>SUMIF('Werkpakket 1'!$C:$C,$L52,'Werkpakket 1'!$K:$K)+SUMIF('Werkpakket 2'!$C:$C,$L52,'Werkpakket 2'!$K:$K)+SUMIF('Werkpakket 3'!$C:$C,$L52,'Werkpakket 3'!$K:$K)+SUMIF('Werkpakket 4'!$C:$C,$L52,'Werkpakket 4'!$K:$K)+SUMIF('Werkpakket 5'!$C:$C,$L52,'Werkpakket 5'!$K:$K)+SUMIF('Werkpakket 6'!$C:$C,$L52,'Werkpakket 6'!$K:$K)+SUMIF(Projectmanagement!$C:$C,$L52,Projectmanagement!$K:$K)+SUMIF(Materieel!$D:$D,$L52,Materieel!G:G)</f>
        <v>0</v>
      </c>
      <c r="O52" s="61"/>
      <c r="P52" s="61"/>
      <c r="Q52" s="89" t="str">
        <f>IF(Tabel6[[#This Row],[Gerealiseerde kosten]]-Tabel6[[#This Row],[In kind bijdragen en cofin.]]-Tabel6[[#This Row],[Cash cofinanciering]]=0,"",Tabel6[[#This Row],[Gerealiseerde kosten]]-Tabel6[[#This Row],[In kind bijdragen en cofin.]]-Tabel6[[#This Row],[Cash cofinanciering]])</f>
        <v/>
      </c>
      <c r="R52" s="87" t="e">
        <f>SUMIF(Materieel!#REF!,$C52,Materieel!#REF!)</f>
        <v>#REF!</v>
      </c>
    </row>
    <row r="53" spans="2:18" ht="13">
      <c r="B53" s="60">
        <v>28</v>
      </c>
      <c r="C53" s="35"/>
      <c r="D53" s="69"/>
      <c r="E53" s="87">
        <f>SUMIF('Werkpakket 1'!$C:$C,$C53,'Werkpakket 1'!$G:$G)+SUMIF('Werkpakket 2'!$C:$C,$C53,'Werkpakket 2'!$G:$G)+SUMIF('Werkpakket 3'!$C:$C,$C53,'Werkpakket 3'!$G:$G)+SUMIF('Werkpakket 4'!$C:$C,$C53,'Werkpakket 4'!$G:$G)+SUMIF('Werkpakket 5'!$C:$C,$C53,'Werkpakket 5'!$G:$G)+SUMIF('Werkpakket 6'!$C:$C,$C53,'Werkpakket 6'!$G:$G)+SUMIF(Projectmanagement!$C:$C,$C53,Projectmanagement!$G:$G)+SUMIF(Materieel!D:D,$C53,Materieel!E:E)</f>
        <v>0</v>
      </c>
      <c r="F53" s="79"/>
      <c r="G53" s="79"/>
      <c r="H53" s="89" t="str">
        <f>IF(Tabel3[[#This Row],[Begrote kosten]]-Tabel3[[#This Row],[In kind bijdragen en cofin.]]-Tabel3[[#This Row],[Cash cofinanciering]]=0,"",Tabel3[[#This Row],[Begrote kosten]]-Tabel3[[#This Row],[In kind bijdragen en cofin.]]-Tabel3[[#This Row],[Cash cofinanciering]])</f>
        <v/>
      </c>
      <c r="I53" s="87">
        <f>SUMIF(Materieel!D:D,$C53,Materieel!E:E)</f>
        <v>0</v>
      </c>
      <c r="K53" s="116">
        <v>28</v>
      </c>
      <c r="L53" s="35"/>
      <c r="M53" s="69"/>
      <c r="N53" s="87">
        <f>SUMIF('Werkpakket 1'!$C:$C,$L53,'Werkpakket 1'!$K:$K)+SUMIF('Werkpakket 2'!$C:$C,$L53,'Werkpakket 2'!$K:$K)+SUMIF('Werkpakket 3'!$C:$C,$L53,'Werkpakket 3'!$K:$K)+SUMIF('Werkpakket 4'!$C:$C,$L53,'Werkpakket 4'!$K:$K)+SUMIF('Werkpakket 5'!$C:$C,$L53,'Werkpakket 5'!$K:$K)+SUMIF('Werkpakket 6'!$C:$C,$L53,'Werkpakket 6'!$K:$K)+SUMIF(Projectmanagement!$C:$C,$L53,Projectmanagement!$K:$K)+SUMIF(Materieel!$D:$D,$L53,Materieel!G:G)</f>
        <v>0</v>
      </c>
      <c r="O53" s="61"/>
      <c r="P53" s="61"/>
      <c r="Q53" s="89" t="str">
        <f>IF(Tabel6[[#This Row],[Gerealiseerde kosten]]-Tabel6[[#This Row],[In kind bijdragen en cofin.]]-Tabel6[[#This Row],[Cash cofinanciering]]=0,"",Tabel6[[#This Row],[Gerealiseerde kosten]]-Tabel6[[#This Row],[In kind bijdragen en cofin.]]-Tabel6[[#This Row],[Cash cofinanciering]])</f>
        <v/>
      </c>
      <c r="R53" s="87" t="e">
        <f>SUMIF(Materieel!#REF!,$C53,Materieel!#REF!)</f>
        <v>#REF!</v>
      </c>
    </row>
    <row r="54" spans="2:18" ht="13">
      <c r="B54" s="60">
        <v>29</v>
      </c>
      <c r="C54" s="35"/>
      <c r="D54" s="69"/>
      <c r="E54" s="87">
        <f>SUMIF('Werkpakket 1'!$C:$C,$C54,'Werkpakket 1'!$G:$G)+SUMIF('Werkpakket 2'!$C:$C,$C54,'Werkpakket 2'!$G:$G)+SUMIF('Werkpakket 3'!$C:$C,$C54,'Werkpakket 3'!$G:$G)+SUMIF('Werkpakket 4'!$C:$C,$C54,'Werkpakket 4'!$G:$G)+SUMIF('Werkpakket 5'!$C:$C,$C54,'Werkpakket 5'!$G:$G)+SUMIF('Werkpakket 6'!$C:$C,$C54,'Werkpakket 6'!$G:$G)+SUMIF(Projectmanagement!$C:$C,$C54,Projectmanagement!$G:$G)+SUMIF(Materieel!D:D,$C54,Materieel!E:E)</f>
        <v>0</v>
      </c>
      <c r="F54" s="79"/>
      <c r="G54" s="79"/>
      <c r="H54" s="89" t="str">
        <f>IF(Tabel3[[#This Row],[Begrote kosten]]-Tabel3[[#This Row],[In kind bijdragen en cofin.]]-Tabel3[[#This Row],[Cash cofinanciering]]=0,"",Tabel3[[#This Row],[Begrote kosten]]-Tabel3[[#This Row],[In kind bijdragen en cofin.]]-Tabel3[[#This Row],[Cash cofinanciering]])</f>
        <v/>
      </c>
      <c r="I54" s="87">
        <f>SUMIF(Materieel!D:D,$C54,Materieel!E:E)</f>
        <v>0</v>
      </c>
      <c r="K54" s="116">
        <v>29</v>
      </c>
      <c r="L54" s="35"/>
      <c r="M54" s="69"/>
      <c r="N54" s="87">
        <f>SUMIF('Werkpakket 1'!$C:$C,$L54,'Werkpakket 1'!$K:$K)+SUMIF('Werkpakket 2'!$C:$C,$L54,'Werkpakket 2'!$K:$K)+SUMIF('Werkpakket 3'!$C:$C,$L54,'Werkpakket 3'!$K:$K)+SUMIF('Werkpakket 4'!$C:$C,$L54,'Werkpakket 4'!$K:$K)+SUMIF('Werkpakket 5'!$C:$C,$L54,'Werkpakket 5'!$K:$K)+SUMIF('Werkpakket 6'!$C:$C,$L54,'Werkpakket 6'!$K:$K)+SUMIF(Projectmanagement!$C:$C,$L54,Projectmanagement!$K:$K)+SUMIF(Materieel!$D:$D,$L54,Materieel!G:G)</f>
        <v>0</v>
      </c>
      <c r="O54" s="61"/>
      <c r="P54" s="61"/>
      <c r="Q54" s="89" t="str">
        <f>IF(Tabel6[[#This Row],[Gerealiseerde kosten]]-Tabel6[[#This Row],[In kind bijdragen en cofin.]]-Tabel6[[#This Row],[Cash cofinanciering]]=0,"",Tabel6[[#This Row],[Gerealiseerde kosten]]-Tabel6[[#This Row],[In kind bijdragen en cofin.]]-Tabel6[[#This Row],[Cash cofinanciering]])</f>
        <v/>
      </c>
      <c r="R54" s="87" t="e">
        <f>SUMIF(Materieel!#REF!,$C54,Materieel!#REF!)</f>
        <v>#REF!</v>
      </c>
    </row>
    <row r="55" spans="2:18" ht="13">
      <c r="B55" s="60">
        <v>30</v>
      </c>
      <c r="C55" s="35"/>
      <c r="D55" s="69"/>
      <c r="E55" s="87">
        <f>SUMIF('Werkpakket 1'!$C:$C,$C55,'Werkpakket 1'!$G:$G)+SUMIF('Werkpakket 2'!$C:$C,$C55,'Werkpakket 2'!$G:$G)+SUMIF('Werkpakket 3'!$C:$C,$C55,'Werkpakket 3'!$G:$G)+SUMIF('Werkpakket 4'!$C:$C,$C55,'Werkpakket 4'!$G:$G)+SUMIF('Werkpakket 5'!$C:$C,$C55,'Werkpakket 5'!$G:$G)+SUMIF('Werkpakket 6'!$C:$C,$C55,'Werkpakket 6'!$G:$G)+SUMIF(Projectmanagement!$C:$C,$C55,Projectmanagement!$G:$G)+SUMIF(Materieel!D:D,$C55,Materieel!E:E)</f>
        <v>0</v>
      </c>
      <c r="F55" s="79"/>
      <c r="G55" s="79"/>
      <c r="H55" s="89" t="str">
        <f>IF(Tabel3[[#This Row],[Begrote kosten]]-Tabel3[[#This Row],[In kind bijdragen en cofin.]]-Tabel3[[#This Row],[Cash cofinanciering]]=0,"",Tabel3[[#This Row],[Begrote kosten]]-Tabel3[[#This Row],[In kind bijdragen en cofin.]]-Tabel3[[#This Row],[Cash cofinanciering]])</f>
        <v/>
      </c>
      <c r="I55" s="87">
        <f>SUMIF(Materieel!D:D,$C55,Materieel!E:E)</f>
        <v>0</v>
      </c>
      <c r="K55" s="116">
        <v>30</v>
      </c>
      <c r="L55" s="35"/>
      <c r="M55" s="69"/>
      <c r="N55" s="87">
        <f>SUMIF('Werkpakket 1'!$C:$C,$L55,'Werkpakket 1'!$K:$K)+SUMIF('Werkpakket 2'!$C:$C,$L55,'Werkpakket 2'!$K:$K)+SUMIF('Werkpakket 3'!$C:$C,$L55,'Werkpakket 3'!$K:$K)+SUMIF('Werkpakket 4'!$C:$C,$L55,'Werkpakket 4'!$K:$K)+SUMIF('Werkpakket 5'!$C:$C,$L55,'Werkpakket 5'!$K:$K)+SUMIF('Werkpakket 6'!$C:$C,$L55,'Werkpakket 6'!$K:$K)+SUMIF(Projectmanagement!$C:$C,$L55,Projectmanagement!$K:$K)+SUMIF(Materieel!$D:$D,$L55,Materieel!G:G)</f>
        <v>0</v>
      </c>
      <c r="O55" s="61"/>
      <c r="P55" s="61"/>
      <c r="Q55" s="89" t="str">
        <f>IF(Tabel6[[#This Row],[Gerealiseerde kosten]]-Tabel6[[#This Row],[In kind bijdragen en cofin.]]-Tabel6[[#This Row],[Cash cofinanciering]]=0,"",Tabel6[[#This Row],[Gerealiseerde kosten]]-Tabel6[[#This Row],[In kind bijdragen en cofin.]]-Tabel6[[#This Row],[Cash cofinanciering]])</f>
        <v/>
      </c>
      <c r="R55" s="87" t="e">
        <f>SUMIF(Materieel!#REF!,$C55,Materieel!#REF!)</f>
        <v>#REF!</v>
      </c>
    </row>
    <row r="56" spans="2:18" ht="13">
      <c r="B56" s="60">
        <v>31</v>
      </c>
      <c r="C56" s="35"/>
      <c r="D56" s="69"/>
      <c r="E56" s="87">
        <f>SUMIF('Werkpakket 1'!$C:$C,$C56,'Werkpakket 1'!$G:$G)+SUMIF('Werkpakket 2'!$C:$C,$C56,'Werkpakket 2'!$G:$G)+SUMIF('Werkpakket 3'!$C:$C,$C56,'Werkpakket 3'!$G:$G)+SUMIF('Werkpakket 4'!$C:$C,$C56,'Werkpakket 4'!$G:$G)+SUMIF('Werkpakket 5'!$C:$C,$C56,'Werkpakket 5'!$G:$G)+SUMIF('Werkpakket 6'!$C:$C,$C56,'Werkpakket 6'!$G:$G)+SUMIF(Projectmanagement!$C:$C,$C56,Projectmanagement!$G:$G)+SUMIF(Materieel!D:D,$C56,Materieel!E:E)</f>
        <v>0</v>
      </c>
      <c r="F56" s="79"/>
      <c r="G56" s="79"/>
      <c r="H56" s="89" t="str">
        <f>IF(Tabel3[[#This Row],[Begrote kosten]]-Tabel3[[#This Row],[In kind bijdragen en cofin.]]-Tabel3[[#This Row],[Cash cofinanciering]]=0,"",Tabel3[[#This Row],[Begrote kosten]]-Tabel3[[#This Row],[In kind bijdragen en cofin.]]-Tabel3[[#This Row],[Cash cofinanciering]])</f>
        <v/>
      </c>
      <c r="I56" s="87">
        <f>SUMIF(Materieel!D:D,$C56,Materieel!E:E)</f>
        <v>0</v>
      </c>
      <c r="K56" s="116">
        <v>31</v>
      </c>
      <c r="L56" s="35"/>
      <c r="M56" s="69"/>
      <c r="N56" s="87">
        <f>SUMIF('Werkpakket 1'!$C:$C,$L56,'Werkpakket 1'!$K:$K)+SUMIF('Werkpakket 2'!$C:$C,$L56,'Werkpakket 2'!$K:$K)+SUMIF('Werkpakket 3'!$C:$C,$L56,'Werkpakket 3'!$K:$K)+SUMIF('Werkpakket 4'!$C:$C,$L56,'Werkpakket 4'!$K:$K)+SUMIF('Werkpakket 5'!$C:$C,$L56,'Werkpakket 5'!$K:$K)+SUMIF('Werkpakket 6'!$C:$C,$L56,'Werkpakket 6'!$K:$K)+SUMIF(Projectmanagement!$C:$C,$L56,Projectmanagement!$K:$K)+SUMIF(Materieel!$D:$D,$L56,Materieel!G:G)</f>
        <v>0</v>
      </c>
      <c r="O56" s="61"/>
      <c r="P56" s="61"/>
      <c r="Q56" s="89" t="str">
        <f>IF(Tabel6[[#This Row],[Gerealiseerde kosten]]-Tabel6[[#This Row],[In kind bijdragen en cofin.]]-Tabel6[[#This Row],[Cash cofinanciering]]=0,"",Tabel6[[#This Row],[Gerealiseerde kosten]]-Tabel6[[#This Row],[In kind bijdragen en cofin.]]-Tabel6[[#This Row],[Cash cofinanciering]])</f>
        <v/>
      </c>
      <c r="R56" s="87" t="e">
        <f>SUMIF(Materieel!#REF!,$C56,Materieel!#REF!)</f>
        <v>#REF!</v>
      </c>
    </row>
    <row r="57" spans="2:18" s="44" customFormat="1" ht="13">
      <c r="B57" s="60">
        <v>32</v>
      </c>
      <c r="C57" s="35"/>
      <c r="D57" s="69"/>
      <c r="E57" s="87">
        <f>SUMIF('Werkpakket 1'!$C:$C,$C57,'Werkpakket 1'!$G:$G)+SUMIF('Werkpakket 2'!$C:$C,$C57,'Werkpakket 2'!$G:$G)+SUMIF('Werkpakket 3'!$C:$C,$C57,'Werkpakket 3'!$G:$G)+SUMIF('Werkpakket 4'!$C:$C,$C57,'Werkpakket 4'!$G:$G)+SUMIF('Werkpakket 5'!$C:$C,$C57,'Werkpakket 5'!$G:$G)+SUMIF('Werkpakket 6'!$C:$C,$C57,'Werkpakket 6'!$G:$G)+SUMIF(Projectmanagement!$C:$C,$C57,Projectmanagement!$G:$G)+SUMIF(Materieel!D:D,$C57,Materieel!E:E)</f>
        <v>0</v>
      </c>
      <c r="F57" s="79"/>
      <c r="G57" s="79"/>
      <c r="H57" s="89" t="str">
        <f>IF(Tabel3[[#This Row],[Begrote kosten]]-Tabel3[[#This Row],[In kind bijdragen en cofin.]]-Tabel3[[#This Row],[Cash cofinanciering]]=0,"",Tabel3[[#This Row],[Begrote kosten]]-Tabel3[[#This Row],[In kind bijdragen en cofin.]]-Tabel3[[#This Row],[Cash cofinanciering]])</f>
        <v/>
      </c>
      <c r="I57" s="87">
        <f>SUMIF(Materieel!D:D,$C57,Materieel!E:E)</f>
        <v>0</v>
      </c>
      <c r="J57" s="18"/>
      <c r="K57" s="116">
        <v>32</v>
      </c>
      <c r="L57" s="35"/>
      <c r="M57" s="69"/>
      <c r="N57" s="87">
        <f>SUMIF('Werkpakket 1'!$C:$C,$L57,'Werkpakket 1'!$K:$K)+SUMIF('Werkpakket 2'!$C:$C,$L57,'Werkpakket 2'!$K:$K)+SUMIF('Werkpakket 3'!$C:$C,$L57,'Werkpakket 3'!$K:$K)+SUMIF('Werkpakket 4'!$C:$C,$L57,'Werkpakket 4'!$K:$K)+SUMIF('Werkpakket 5'!$C:$C,$L57,'Werkpakket 5'!$K:$K)+SUMIF('Werkpakket 6'!$C:$C,$L57,'Werkpakket 6'!$K:$K)+SUMIF(Projectmanagement!$C:$C,$L57,Projectmanagement!$K:$K)+SUMIF(Materieel!$D:$D,$L57,Materieel!G:G)</f>
        <v>0</v>
      </c>
      <c r="O57" s="61"/>
      <c r="P57" s="61"/>
      <c r="Q57" s="89" t="str">
        <f>IF(Tabel6[[#This Row],[Gerealiseerde kosten]]-Tabel6[[#This Row],[In kind bijdragen en cofin.]]-Tabel6[[#This Row],[Cash cofinanciering]]=0,"",Tabel6[[#This Row],[Gerealiseerde kosten]]-Tabel6[[#This Row],[In kind bijdragen en cofin.]]-Tabel6[[#This Row],[Cash cofinanciering]])</f>
        <v/>
      </c>
      <c r="R57" s="87" t="e">
        <f>SUMIF(Materieel!#REF!,$C57,Materieel!#REF!)</f>
        <v>#REF!</v>
      </c>
    </row>
    <row r="58" spans="2:18" s="44" customFormat="1" ht="13">
      <c r="B58" s="60">
        <v>33</v>
      </c>
      <c r="C58" s="35"/>
      <c r="D58" s="69"/>
      <c r="E58" s="87">
        <f>SUMIF('Werkpakket 1'!$C:$C,$C58,'Werkpakket 1'!$G:$G)+SUMIF('Werkpakket 2'!$C:$C,$C58,'Werkpakket 2'!$G:$G)+SUMIF('Werkpakket 3'!$C:$C,$C58,'Werkpakket 3'!$G:$G)+SUMIF('Werkpakket 4'!$C:$C,$C58,'Werkpakket 4'!$G:$G)+SUMIF('Werkpakket 5'!$C:$C,$C58,'Werkpakket 5'!$G:$G)+SUMIF('Werkpakket 6'!$C:$C,$C58,'Werkpakket 6'!$G:$G)+SUMIF(Projectmanagement!$C:$C,$C58,Projectmanagement!$G:$G)+SUMIF(Materieel!D:D,$C58,Materieel!E:E)</f>
        <v>0</v>
      </c>
      <c r="F58" s="79"/>
      <c r="G58" s="79"/>
      <c r="H58" s="89" t="str">
        <f>IF(Tabel3[[#This Row],[Begrote kosten]]-Tabel3[[#This Row],[In kind bijdragen en cofin.]]-Tabel3[[#This Row],[Cash cofinanciering]]=0,"",Tabel3[[#This Row],[Begrote kosten]]-Tabel3[[#This Row],[In kind bijdragen en cofin.]]-Tabel3[[#This Row],[Cash cofinanciering]])</f>
        <v/>
      </c>
      <c r="I58" s="87">
        <f>SUMIF(Materieel!D:D,$C58,Materieel!E:E)</f>
        <v>0</v>
      </c>
      <c r="K58" s="116">
        <v>33</v>
      </c>
      <c r="L58" s="35"/>
      <c r="M58" s="69"/>
      <c r="N58" s="87">
        <f>SUMIF('Werkpakket 1'!$C:$C,$L58,'Werkpakket 1'!$K:$K)+SUMIF('Werkpakket 2'!$C:$C,$L58,'Werkpakket 2'!$K:$K)+SUMIF('Werkpakket 3'!$C:$C,$L58,'Werkpakket 3'!$K:$K)+SUMIF('Werkpakket 4'!$C:$C,$L58,'Werkpakket 4'!$K:$K)+SUMIF('Werkpakket 5'!$C:$C,$L58,'Werkpakket 5'!$K:$K)+SUMIF('Werkpakket 6'!$C:$C,$L58,'Werkpakket 6'!$K:$K)+SUMIF(Projectmanagement!$C:$C,$L58,Projectmanagement!$K:$K)+SUMIF(Materieel!$D:$D,$L58,Materieel!G:G)</f>
        <v>0</v>
      </c>
      <c r="O58" s="61"/>
      <c r="P58" s="61"/>
      <c r="Q58" s="89" t="str">
        <f>IF(Tabel6[[#This Row],[Gerealiseerde kosten]]-Tabel6[[#This Row],[In kind bijdragen en cofin.]]-Tabel6[[#This Row],[Cash cofinanciering]]=0,"",Tabel6[[#This Row],[Gerealiseerde kosten]]-Tabel6[[#This Row],[In kind bijdragen en cofin.]]-Tabel6[[#This Row],[Cash cofinanciering]])</f>
        <v/>
      </c>
      <c r="R58" s="87" t="e">
        <f>SUMIF(Materieel!#REF!,$C58,Materieel!#REF!)</f>
        <v>#REF!</v>
      </c>
    </row>
    <row r="59" spans="2:18" s="44" customFormat="1" ht="13">
      <c r="B59" s="60">
        <v>34</v>
      </c>
      <c r="C59" s="35"/>
      <c r="D59" s="69"/>
      <c r="E59" s="87">
        <f>SUMIF('Werkpakket 1'!$C:$C,$C59,'Werkpakket 1'!$G:$G)+SUMIF('Werkpakket 2'!$C:$C,$C59,'Werkpakket 2'!$G:$G)+SUMIF('Werkpakket 3'!$C:$C,$C59,'Werkpakket 3'!$G:$G)+SUMIF('Werkpakket 4'!$C:$C,$C59,'Werkpakket 4'!$G:$G)+SUMIF('Werkpakket 5'!$C:$C,$C59,'Werkpakket 5'!$G:$G)+SUMIF('Werkpakket 6'!$C:$C,$C59,'Werkpakket 6'!$G:$G)+SUMIF(Projectmanagement!$C:$C,$C59,Projectmanagement!$G:$G)+SUMIF(Materieel!D:D,$C59,Materieel!E:E)</f>
        <v>0</v>
      </c>
      <c r="F59" s="79"/>
      <c r="G59" s="79"/>
      <c r="H59" s="89" t="str">
        <f>IF(Tabel3[[#This Row],[Begrote kosten]]-Tabel3[[#This Row],[In kind bijdragen en cofin.]]-Tabel3[[#This Row],[Cash cofinanciering]]=0,"",Tabel3[[#This Row],[Begrote kosten]]-Tabel3[[#This Row],[In kind bijdragen en cofin.]]-Tabel3[[#This Row],[Cash cofinanciering]])</f>
        <v/>
      </c>
      <c r="I59" s="87">
        <f>SUMIF(Materieel!D:D,$C59,Materieel!E:E)</f>
        <v>0</v>
      </c>
      <c r="K59" s="116">
        <v>34</v>
      </c>
      <c r="L59" s="35"/>
      <c r="M59" s="69"/>
      <c r="N59" s="87">
        <f>SUMIF('Werkpakket 1'!$C:$C,$L59,'Werkpakket 1'!$K:$K)+SUMIF('Werkpakket 2'!$C:$C,$L59,'Werkpakket 2'!$K:$K)+SUMIF('Werkpakket 3'!$C:$C,$L59,'Werkpakket 3'!$K:$K)+SUMIF('Werkpakket 4'!$C:$C,$L59,'Werkpakket 4'!$K:$K)+SUMIF('Werkpakket 5'!$C:$C,$L59,'Werkpakket 5'!$K:$K)+SUMIF('Werkpakket 6'!$C:$C,$L59,'Werkpakket 6'!$K:$K)+SUMIF(Projectmanagement!$C:$C,$L59,Projectmanagement!$K:$K)+SUMIF(Materieel!$D:$D,$L59,Materieel!G:G)</f>
        <v>0</v>
      </c>
      <c r="O59" s="61"/>
      <c r="P59" s="61"/>
      <c r="Q59" s="89" t="str">
        <f>IF(Tabel6[[#This Row],[Gerealiseerde kosten]]-Tabel6[[#This Row],[In kind bijdragen en cofin.]]-Tabel6[[#This Row],[Cash cofinanciering]]=0,"",Tabel6[[#This Row],[Gerealiseerde kosten]]-Tabel6[[#This Row],[In kind bijdragen en cofin.]]-Tabel6[[#This Row],[Cash cofinanciering]])</f>
        <v/>
      </c>
      <c r="R59" s="87" t="e">
        <f>SUMIF(Materieel!#REF!,$C59,Materieel!#REF!)</f>
        <v>#REF!</v>
      </c>
    </row>
    <row r="60" spans="2:18" ht="13">
      <c r="B60" s="60">
        <v>35</v>
      </c>
      <c r="C60" s="35"/>
      <c r="D60" s="69"/>
      <c r="E60" s="87">
        <f>SUMIF('Werkpakket 1'!$C:$C,$C60,'Werkpakket 1'!$G:$G)+SUMIF('Werkpakket 2'!$C:$C,$C60,'Werkpakket 2'!$G:$G)+SUMIF('Werkpakket 3'!$C:$C,$C60,'Werkpakket 3'!$G:$G)+SUMIF('Werkpakket 4'!$C:$C,$C60,'Werkpakket 4'!$G:$G)+SUMIF('Werkpakket 5'!$C:$C,$C60,'Werkpakket 5'!$G:$G)+SUMIF('Werkpakket 6'!$C:$C,$C60,'Werkpakket 6'!$G:$G)+SUMIF(Projectmanagement!$C:$C,$C60,Projectmanagement!$G:$G)+SUMIF(Materieel!D:D,$C60,Materieel!E:E)</f>
        <v>0</v>
      </c>
      <c r="F60" s="79"/>
      <c r="G60" s="79"/>
      <c r="H60" s="89" t="str">
        <f>IF(Tabel3[[#This Row],[Begrote kosten]]-Tabel3[[#This Row],[In kind bijdragen en cofin.]]-Tabel3[[#This Row],[Cash cofinanciering]]=0,"",Tabel3[[#This Row],[Begrote kosten]]-Tabel3[[#This Row],[In kind bijdragen en cofin.]]-Tabel3[[#This Row],[Cash cofinanciering]])</f>
        <v/>
      </c>
      <c r="I60" s="87">
        <f>SUMIF(Materieel!D:D,$C60,Materieel!E:E)</f>
        <v>0</v>
      </c>
      <c r="J60" s="18"/>
      <c r="K60" s="116">
        <v>35</v>
      </c>
      <c r="L60" s="35"/>
      <c r="M60" s="69"/>
      <c r="N60" s="87">
        <f>SUMIF('Werkpakket 1'!$C:$C,$L60,'Werkpakket 1'!$K:$K)+SUMIF('Werkpakket 2'!$C:$C,$L60,'Werkpakket 2'!$K:$K)+SUMIF('Werkpakket 3'!$C:$C,$L60,'Werkpakket 3'!$K:$K)+SUMIF('Werkpakket 4'!$C:$C,$L60,'Werkpakket 4'!$K:$K)+SUMIF('Werkpakket 5'!$C:$C,$L60,'Werkpakket 5'!$K:$K)+SUMIF('Werkpakket 6'!$C:$C,$L60,'Werkpakket 6'!$K:$K)+SUMIF(Projectmanagement!$C:$C,$L60,Projectmanagement!$K:$K)+SUMIF(Materieel!$D:$D,$L60,Materieel!G:G)</f>
        <v>0</v>
      </c>
      <c r="O60" s="61"/>
      <c r="P60" s="61"/>
      <c r="Q60" s="89" t="str">
        <f>IF(Tabel6[[#This Row],[Gerealiseerde kosten]]-Tabel6[[#This Row],[In kind bijdragen en cofin.]]-Tabel6[[#This Row],[Cash cofinanciering]]=0,"",Tabel6[[#This Row],[Gerealiseerde kosten]]-Tabel6[[#This Row],[In kind bijdragen en cofin.]]-Tabel6[[#This Row],[Cash cofinanciering]])</f>
        <v/>
      </c>
      <c r="R60" s="87" t="e">
        <f>SUMIF(Materieel!#REF!,$C60,Materieel!#REF!)</f>
        <v>#REF!</v>
      </c>
    </row>
    <row r="61" spans="2:18" ht="13">
      <c r="B61" s="60">
        <v>36</v>
      </c>
      <c r="C61" s="35"/>
      <c r="D61" s="69"/>
      <c r="E61" s="87">
        <f>SUMIF('Werkpakket 1'!$C:$C,$C61,'Werkpakket 1'!$G:$G)+SUMIF('Werkpakket 2'!$C:$C,$C61,'Werkpakket 2'!$G:$G)+SUMIF('Werkpakket 3'!$C:$C,$C61,'Werkpakket 3'!$G:$G)+SUMIF('Werkpakket 4'!$C:$C,$C61,'Werkpakket 4'!$G:$G)+SUMIF('Werkpakket 5'!$C:$C,$C61,'Werkpakket 5'!$G:$G)+SUMIF('Werkpakket 6'!$C:$C,$C61,'Werkpakket 6'!$G:$G)+SUMIF(Projectmanagement!$C:$C,$C61,Projectmanagement!$G:$G)+SUMIF(Materieel!D:D,$C61,Materieel!E:E)</f>
        <v>0</v>
      </c>
      <c r="F61" s="79"/>
      <c r="G61" s="79"/>
      <c r="H61" s="89" t="str">
        <f>IF(Tabel3[[#This Row],[Begrote kosten]]-Tabel3[[#This Row],[In kind bijdragen en cofin.]]-Tabel3[[#This Row],[Cash cofinanciering]]=0,"",Tabel3[[#This Row],[Begrote kosten]]-Tabel3[[#This Row],[In kind bijdragen en cofin.]]-Tabel3[[#This Row],[Cash cofinanciering]])</f>
        <v/>
      </c>
      <c r="I61" s="87">
        <f>SUMIF(Materieel!D:D,$C61,Materieel!E:E)</f>
        <v>0</v>
      </c>
      <c r="K61" s="116">
        <v>36</v>
      </c>
      <c r="L61" s="35"/>
      <c r="M61" s="69"/>
      <c r="N61" s="87">
        <f>SUMIF('Werkpakket 1'!$C:$C,$L61,'Werkpakket 1'!$K:$K)+SUMIF('Werkpakket 2'!$C:$C,$L61,'Werkpakket 2'!$K:$K)+SUMIF('Werkpakket 3'!$C:$C,$L61,'Werkpakket 3'!$K:$K)+SUMIF('Werkpakket 4'!$C:$C,$L61,'Werkpakket 4'!$K:$K)+SUMIF('Werkpakket 5'!$C:$C,$L61,'Werkpakket 5'!$K:$K)+SUMIF('Werkpakket 6'!$C:$C,$L61,'Werkpakket 6'!$K:$K)+SUMIF(Projectmanagement!$C:$C,$L61,Projectmanagement!$K:$K)+SUMIF(Materieel!$D:$D,$L61,Materieel!G:G)</f>
        <v>0</v>
      </c>
      <c r="O61" s="61"/>
      <c r="P61" s="61"/>
      <c r="Q61" s="89" t="str">
        <f>IF(Tabel6[[#This Row],[Gerealiseerde kosten]]-Tabel6[[#This Row],[In kind bijdragen en cofin.]]-Tabel6[[#This Row],[Cash cofinanciering]]=0,"",Tabel6[[#This Row],[Gerealiseerde kosten]]-Tabel6[[#This Row],[In kind bijdragen en cofin.]]-Tabel6[[#This Row],[Cash cofinanciering]])</f>
        <v/>
      </c>
      <c r="R61" s="87" t="e">
        <f>SUMIF(Materieel!#REF!,$C61,Materieel!#REF!)</f>
        <v>#REF!</v>
      </c>
    </row>
    <row r="62" spans="2:18" ht="13">
      <c r="B62" s="60">
        <v>37</v>
      </c>
      <c r="C62" s="35"/>
      <c r="D62" s="69"/>
      <c r="E62" s="87">
        <f>SUMIF('Werkpakket 1'!$C:$C,$C62,'Werkpakket 1'!$G:$G)+SUMIF('Werkpakket 2'!$C:$C,$C62,'Werkpakket 2'!$G:$G)+SUMIF('Werkpakket 3'!$C:$C,$C62,'Werkpakket 3'!$G:$G)+SUMIF('Werkpakket 4'!$C:$C,$C62,'Werkpakket 4'!$G:$G)+SUMIF('Werkpakket 5'!$C:$C,$C62,'Werkpakket 5'!$G:$G)+SUMIF('Werkpakket 6'!$C:$C,$C62,'Werkpakket 6'!$G:$G)+SUMIF(Projectmanagement!$C:$C,$C62,Projectmanagement!$G:$G)+SUMIF(Materieel!D:D,$C62,Materieel!E:E)</f>
        <v>0</v>
      </c>
      <c r="F62" s="79"/>
      <c r="G62" s="79"/>
      <c r="H62" s="89" t="str">
        <f>IF(Tabel3[[#This Row],[Begrote kosten]]-Tabel3[[#This Row],[In kind bijdragen en cofin.]]-Tabel3[[#This Row],[Cash cofinanciering]]=0,"",Tabel3[[#This Row],[Begrote kosten]]-Tabel3[[#This Row],[In kind bijdragen en cofin.]]-Tabel3[[#This Row],[Cash cofinanciering]])</f>
        <v/>
      </c>
      <c r="I62" s="87">
        <f>SUMIF(Materieel!D:D,$C62,Materieel!E:E)</f>
        <v>0</v>
      </c>
      <c r="K62" s="116">
        <v>37</v>
      </c>
      <c r="L62" s="35"/>
      <c r="M62" s="69"/>
      <c r="N62" s="87">
        <f>SUMIF('Werkpakket 1'!$C:$C,$L62,'Werkpakket 1'!$K:$K)+SUMIF('Werkpakket 2'!$C:$C,$L62,'Werkpakket 2'!$K:$K)+SUMIF('Werkpakket 3'!$C:$C,$L62,'Werkpakket 3'!$K:$K)+SUMIF('Werkpakket 4'!$C:$C,$L62,'Werkpakket 4'!$K:$K)+SUMIF('Werkpakket 5'!$C:$C,$L62,'Werkpakket 5'!$K:$K)+SUMIF('Werkpakket 6'!$C:$C,$L62,'Werkpakket 6'!$K:$K)+SUMIF(Projectmanagement!$C:$C,$L62,Projectmanagement!$K:$K)+SUMIF(Materieel!$D:$D,$L62,Materieel!G:G)</f>
        <v>0</v>
      </c>
      <c r="O62" s="61"/>
      <c r="P62" s="61"/>
      <c r="Q62" s="89" t="str">
        <f>IF(Tabel6[[#This Row],[Gerealiseerde kosten]]-Tabel6[[#This Row],[In kind bijdragen en cofin.]]-Tabel6[[#This Row],[Cash cofinanciering]]=0,"",Tabel6[[#This Row],[Gerealiseerde kosten]]-Tabel6[[#This Row],[In kind bijdragen en cofin.]]-Tabel6[[#This Row],[Cash cofinanciering]])</f>
        <v/>
      </c>
      <c r="R62" s="87" t="e">
        <f>SUMIF(Materieel!#REF!,$C62,Materieel!#REF!)</f>
        <v>#REF!</v>
      </c>
    </row>
    <row r="63" spans="2:18" ht="13">
      <c r="B63" s="60">
        <v>38</v>
      </c>
      <c r="C63" s="35"/>
      <c r="D63" s="69"/>
      <c r="E63" s="87">
        <f>SUMIF('Werkpakket 1'!$C:$C,$C63,'Werkpakket 1'!$G:$G)+SUMIF('Werkpakket 2'!$C:$C,$C63,'Werkpakket 2'!$G:$G)+SUMIF('Werkpakket 3'!$C:$C,$C63,'Werkpakket 3'!$G:$G)+SUMIF('Werkpakket 4'!$C:$C,$C63,'Werkpakket 4'!$G:$G)+SUMIF('Werkpakket 5'!$C:$C,$C63,'Werkpakket 5'!$G:$G)+SUMIF('Werkpakket 6'!$C:$C,$C63,'Werkpakket 6'!$G:$G)+SUMIF(Projectmanagement!$C:$C,$C63,Projectmanagement!$G:$G)+SUMIF(Materieel!D:D,$C63,Materieel!E:E)</f>
        <v>0</v>
      </c>
      <c r="F63" s="79"/>
      <c r="G63" s="79"/>
      <c r="H63" s="89" t="str">
        <f>IF(Tabel3[[#This Row],[Begrote kosten]]-Tabel3[[#This Row],[In kind bijdragen en cofin.]]-Tabel3[[#This Row],[Cash cofinanciering]]=0,"",Tabel3[[#This Row],[Begrote kosten]]-Tabel3[[#This Row],[In kind bijdragen en cofin.]]-Tabel3[[#This Row],[Cash cofinanciering]])</f>
        <v/>
      </c>
      <c r="I63" s="87">
        <f>SUMIF(Materieel!D:D,$C63,Materieel!E:E)</f>
        <v>0</v>
      </c>
      <c r="K63" s="116">
        <v>38</v>
      </c>
      <c r="L63" s="35"/>
      <c r="M63" s="69"/>
      <c r="N63" s="87">
        <f>SUMIF('Werkpakket 1'!$C:$C,$L63,'Werkpakket 1'!$K:$K)+SUMIF('Werkpakket 2'!$C:$C,$L63,'Werkpakket 2'!$K:$K)+SUMIF('Werkpakket 3'!$C:$C,$L63,'Werkpakket 3'!$K:$K)+SUMIF('Werkpakket 4'!$C:$C,$L63,'Werkpakket 4'!$K:$K)+SUMIF('Werkpakket 5'!$C:$C,$L63,'Werkpakket 5'!$K:$K)+SUMIF('Werkpakket 6'!$C:$C,$L63,'Werkpakket 6'!$K:$K)+SUMIF(Projectmanagement!$C:$C,$L63,Projectmanagement!$K:$K)+SUMIF(Materieel!$D:$D,$L63,Materieel!G:G)</f>
        <v>0</v>
      </c>
      <c r="O63" s="61"/>
      <c r="P63" s="61"/>
      <c r="Q63" s="89" t="str">
        <f>IF(Tabel6[[#This Row],[Gerealiseerde kosten]]-Tabel6[[#This Row],[In kind bijdragen en cofin.]]-Tabel6[[#This Row],[Cash cofinanciering]]=0,"",Tabel6[[#This Row],[Gerealiseerde kosten]]-Tabel6[[#This Row],[In kind bijdragen en cofin.]]-Tabel6[[#This Row],[Cash cofinanciering]])</f>
        <v/>
      </c>
      <c r="R63" s="87" t="e">
        <f>SUMIF(Materieel!#REF!,$C63,Materieel!#REF!)</f>
        <v>#REF!</v>
      </c>
    </row>
    <row r="64" spans="2:18" ht="13">
      <c r="B64" s="60">
        <v>39</v>
      </c>
      <c r="C64" s="35"/>
      <c r="D64" s="69"/>
      <c r="E64" s="87">
        <f>SUMIF('Werkpakket 1'!$C:$C,$C64,'Werkpakket 1'!$G:$G)+SUMIF('Werkpakket 2'!$C:$C,$C64,'Werkpakket 2'!$G:$G)+SUMIF('Werkpakket 3'!$C:$C,$C64,'Werkpakket 3'!$G:$G)+SUMIF('Werkpakket 4'!$C:$C,$C64,'Werkpakket 4'!$G:$G)+SUMIF('Werkpakket 5'!$C:$C,$C64,'Werkpakket 5'!$G:$G)+SUMIF('Werkpakket 6'!$C:$C,$C64,'Werkpakket 6'!$G:$G)+SUMIF(Projectmanagement!$C:$C,$C64,Projectmanagement!$G:$G)+SUMIF(Materieel!D:D,$C64,Materieel!E:E)</f>
        <v>0</v>
      </c>
      <c r="F64" s="79"/>
      <c r="G64" s="79"/>
      <c r="H64" s="89" t="str">
        <f>IF(Tabel3[[#This Row],[Begrote kosten]]-Tabel3[[#This Row],[In kind bijdragen en cofin.]]-Tabel3[[#This Row],[Cash cofinanciering]]=0,"",Tabel3[[#This Row],[Begrote kosten]]-Tabel3[[#This Row],[In kind bijdragen en cofin.]]-Tabel3[[#This Row],[Cash cofinanciering]])</f>
        <v/>
      </c>
      <c r="I64" s="87">
        <f>SUMIF(Materieel!D:D,$C64,Materieel!E:E)</f>
        <v>0</v>
      </c>
      <c r="K64" s="116">
        <v>39</v>
      </c>
      <c r="L64" s="35"/>
      <c r="M64" s="69"/>
      <c r="N64" s="87">
        <f>SUMIF('Werkpakket 1'!$C:$C,$L64,'Werkpakket 1'!$K:$K)+SUMIF('Werkpakket 2'!$C:$C,$L64,'Werkpakket 2'!$K:$K)+SUMIF('Werkpakket 3'!$C:$C,$L64,'Werkpakket 3'!$K:$K)+SUMIF('Werkpakket 4'!$C:$C,$L64,'Werkpakket 4'!$K:$K)+SUMIF('Werkpakket 5'!$C:$C,$L64,'Werkpakket 5'!$K:$K)+SUMIF('Werkpakket 6'!$C:$C,$L64,'Werkpakket 6'!$K:$K)+SUMIF(Projectmanagement!$C:$C,$L64,Projectmanagement!$K:$K)+SUMIF(Materieel!$D:$D,$L64,Materieel!G:G)</f>
        <v>0</v>
      </c>
      <c r="O64" s="61"/>
      <c r="P64" s="61"/>
      <c r="Q64" s="89" t="str">
        <f>IF(Tabel6[[#This Row],[Gerealiseerde kosten]]-Tabel6[[#This Row],[In kind bijdragen en cofin.]]-Tabel6[[#This Row],[Cash cofinanciering]]=0,"",Tabel6[[#This Row],[Gerealiseerde kosten]]-Tabel6[[#This Row],[In kind bijdragen en cofin.]]-Tabel6[[#This Row],[Cash cofinanciering]])</f>
        <v/>
      </c>
      <c r="R64" s="87" t="e">
        <f>SUMIF(Materieel!#REF!,$C64,Materieel!#REF!)</f>
        <v>#REF!</v>
      </c>
    </row>
    <row r="65" spans="2:18" ht="13">
      <c r="B65" s="60">
        <v>40</v>
      </c>
      <c r="C65" s="35"/>
      <c r="D65" s="69"/>
      <c r="E65" s="87">
        <f>SUMIF('Werkpakket 1'!$C:$C,$C65,'Werkpakket 1'!$G:$G)+SUMIF('Werkpakket 2'!$C:$C,$C65,'Werkpakket 2'!$G:$G)+SUMIF('Werkpakket 3'!$C:$C,$C65,'Werkpakket 3'!$G:$G)+SUMIF('Werkpakket 4'!$C:$C,$C65,'Werkpakket 4'!$G:$G)+SUMIF('Werkpakket 5'!$C:$C,$C65,'Werkpakket 5'!$G:$G)+SUMIF('Werkpakket 6'!$C:$C,$C65,'Werkpakket 6'!$G:$G)+SUMIF(Projectmanagement!$C:$C,$C65,Projectmanagement!$G:$G)+SUMIF(Materieel!D:D,$C65,Materieel!E:E)</f>
        <v>0</v>
      </c>
      <c r="F65" s="79"/>
      <c r="G65" s="79"/>
      <c r="H65" s="89" t="str">
        <f>IF(Tabel3[[#This Row],[Begrote kosten]]-Tabel3[[#This Row],[In kind bijdragen en cofin.]]-Tabel3[[#This Row],[Cash cofinanciering]]=0,"",Tabel3[[#This Row],[Begrote kosten]]-Tabel3[[#This Row],[In kind bijdragen en cofin.]]-Tabel3[[#This Row],[Cash cofinanciering]])</f>
        <v/>
      </c>
      <c r="I65" s="87">
        <f>SUMIF(Materieel!D:D,$C65,Materieel!E:E)</f>
        <v>0</v>
      </c>
      <c r="K65" s="116">
        <v>40</v>
      </c>
      <c r="L65" s="35"/>
      <c r="M65" s="69"/>
      <c r="N65" s="87">
        <f>SUMIF('Werkpakket 1'!$C:$C,$L65,'Werkpakket 1'!$K:$K)+SUMIF('Werkpakket 2'!$C:$C,$L65,'Werkpakket 2'!$K:$K)+SUMIF('Werkpakket 3'!$C:$C,$L65,'Werkpakket 3'!$K:$K)+SUMIF('Werkpakket 4'!$C:$C,$L65,'Werkpakket 4'!$K:$K)+SUMIF('Werkpakket 5'!$C:$C,$L65,'Werkpakket 5'!$K:$K)+SUMIF('Werkpakket 6'!$C:$C,$L65,'Werkpakket 6'!$K:$K)+SUMIF(Projectmanagement!$C:$C,$L65,Projectmanagement!$K:$K)+SUMIF(Materieel!$D:$D,$L65,Materieel!G:G)</f>
        <v>0</v>
      </c>
      <c r="O65" s="61"/>
      <c r="P65" s="61"/>
      <c r="Q65" s="89" t="str">
        <f>IF(Tabel6[[#This Row],[Gerealiseerde kosten]]-Tabel6[[#This Row],[In kind bijdragen en cofin.]]-Tabel6[[#This Row],[Cash cofinanciering]]=0,"",Tabel6[[#This Row],[Gerealiseerde kosten]]-Tabel6[[#This Row],[In kind bijdragen en cofin.]]-Tabel6[[#This Row],[Cash cofinanciering]])</f>
        <v/>
      </c>
      <c r="R65" s="87" t="e">
        <f>SUMIF(Materieel!#REF!,$C65,Materieel!#REF!)</f>
        <v>#REF!</v>
      </c>
    </row>
    <row r="66" spans="2:18" ht="13">
      <c r="B66" s="60">
        <v>41</v>
      </c>
      <c r="C66" s="35"/>
      <c r="D66" s="69"/>
      <c r="E66" s="87">
        <f>SUMIF('Werkpakket 1'!$C:$C,$C66,'Werkpakket 1'!$G:$G)+SUMIF('Werkpakket 2'!$C:$C,$C66,'Werkpakket 2'!$G:$G)+SUMIF('Werkpakket 3'!$C:$C,$C66,'Werkpakket 3'!$G:$G)+SUMIF('Werkpakket 4'!$C:$C,$C66,'Werkpakket 4'!$G:$G)+SUMIF('Werkpakket 5'!$C:$C,$C66,'Werkpakket 5'!$G:$G)+SUMIF('Werkpakket 6'!$C:$C,$C66,'Werkpakket 6'!$G:$G)+SUMIF(Projectmanagement!$C:$C,$C66,Projectmanagement!$G:$G)+SUMIF(Materieel!D:D,$C66,Materieel!E:E)</f>
        <v>0</v>
      </c>
      <c r="F66" s="79"/>
      <c r="G66" s="79"/>
      <c r="H66" s="89" t="str">
        <f>IF(Tabel3[[#This Row],[Begrote kosten]]-Tabel3[[#This Row],[In kind bijdragen en cofin.]]-Tabel3[[#This Row],[Cash cofinanciering]]=0,"",Tabel3[[#This Row],[Begrote kosten]]-Tabel3[[#This Row],[In kind bijdragen en cofin.]]-Tabel3[[#This Row],[Cash cofinanciering]])</f>
        <v/>
      </c>
      <c r="I66" s="87">
        <f>SUMIF(Materieel!D:D,$C66,Materieel!E:E)</f>
        <v>0</v>
      </c>
      <c r="K66" s="116">
        <v>41</v>
      </c>
      <c r="L66" s="35"/>
      <c r="M66" s="69"/>
      <c r="N66" s="87">
        <f>SUMIF('Werkpakket 1'!$C:$C,$L66,'Werkpakket 1'!$K:$K)+SUMIF('Werkpakket 2'!$C:$C,$L66,'Werkpakket 2'!$K:$K)+SUMIF('Werkpakket 3'!$C:$C,$L66,'Werkpakket 3'!$K:$K)+SUMIF('Werkpakket 4'!$C:$C,$L66,'Werkpakket 4'!$K:$K)+SUMIF('Werkpakket 5'!$C:$C,$L66,'Werkpakket 5'!$K:$K)+SUMIF('Werkpakket 6'!$C:$C,$L66,'Werkpakket 6'!$K:$K)+SUMIF(Projectmanagement!$C:$C,$L66,Projectmanagement!$K:$K)+SUMIF(Materieel!$D:$D,$L66,Materieel!G:G)</f>
        <v>0</v>
      </c>
      <c r="O66" s="61"/>
      <c r="P66" s="61"/>
      <c r="Q66" s="89" t="str">
        <f>IF(Tabel6[[#This Row],[Gerealiseerde kosten]]-Tabel6[[#This Row],[In kind bijdragen en cofin.]]-Tabel6[[#This Row],[Cash cofinanciering]]=0,"",Tabel6[[#This Row],[Gerealiseerde kosten]]-Tabel6[[#This Row],[In kind bijdragen en cofin.]]-Tabel6[[#This Row],[Cash cofinanciering]])</f>
        <v/>
      </c>
      <c r="R66" s="87" t="e">
        <f>SUMIF(Materieel!#REF!,$C66,Materieel!#REF!)</f>
        <v>#REF!</v>
      </c>
    </row>
    <row r="67" spans="2:18" ht="13">
      <c r="B67" s="60">
        <v>42</v>
      </c>
      <c r="C67" s="35"/>
      <c r="D67" s="69"/>
      <c r="E67" s="87">
        <f>SUMIF('Werkpakket 1'!$C:$C,$C67,'Werkpakket 1'!$G:$G)+SUMIF('Werkpakket 2'!$C:$C,$C67,'Werkpakket 2'!$G:$G)+SUMIF('Werkpakket 3'!$C:$C,$C67,'Werkpakket 3'!$G:$G)+SUMIF('Werkpakket 4'!$C:$C,$C67,'Werkpakket 4'!$G:$G)+SUMIF('Werkpakket 5'!$C:$C,$C67,'Werkpakket 5'!$G:$G)+SUMIF('Werkpakket 6'!$C:$C,$C67,'Werkpakket 6'!$G:$G)+SUMIF(Projectmanagement!$C:$C,$C67,Projectmanagement!$G:$G)+SUMIF(Materieel!D:D,$C67,Materieel!E:E)</f>
        <v>0</v>
      </c>
      <c r="F67" s="79"/>
      <c r="G67" s="79"/>
      <c r="H67" s="89" t="str">
        <f>IF(Tabel3[[#This Row],[Begrote kosten]]-Tabel3[[#This Row],[In kind bijdragen en cofin.]]-Tabel3[[#This Row],[Cash cofinanciering]]=0,"",Tabel3[[#This Row],[Begrote kosten]]-Tabel3[[#This Row],[In kind bijdragen en cofin.]]-Tabel3[[#This Row],[Cash cofinanciering]])</f>
        <v/>
      </c>
      <c r="I67" s="87">
        <f>SUMIF(Materieel!D:D,$C67,Materieel!E:E)</f>
        <v>0</v>
      </c>
      <c r="K67" s="116">
        <v>42</v>
      </c>
      <c r="L67" s="35"/>
      <c r="M67" s="69"/>
      <c r="N67" s="87">
        <f>SUMIF('Werkpakket 1'!$C:$C,$L67,'Werkpakket 1'!$K:$K)+SUMIF('Werkpakket 2'!$C:$C,$L67,'Werkpakket 2'!$K:$K)+SUMIF('Werkpakket 3'!$C:$C,$L67,'Werkpakket 3'!$K:$K)+SUMIF('Werkpakket 4'!$C:$C,$L67,'Werkpakket 4'!$K:$K)+SUMIF('Werkpakket 5'!$C:$C,$L67,'Werkpakket 5'!$K:$K)+SUMIF('Werkpakket 6'!$C:$C,$L67,'Werkpakket 6'!$K:$K)+SUMIF(Projectmanagement!$C:$C,$L67,Projectmanagement!$K:$K)+SUMIF(Materieel!$D:$D,$L67,Materieel!G:G)</f>
        <v>0</v>
      </c>
      <c r="O67" s="61"/>
      <c r="P67" s="61"/>
      <c r="Q67" s="89" t="str">
        <f>IF(Tabel6[[#This Row],[Gerealiseerde kosten]]-Tabel6[[#This Row],[In kind bijdragen en cofin.]]-Tabel6[[#This Row],[Cash cofinanciering]]=0,"",Tabel6[[#This Row],[Gerealiseerde kosten]]-Tabel6[[#This Row],[In kind bijdragen en cofin.]]-Tabel6[[#This Row],[Cash cofinanciering]])</f>
        <v/>
      </c>
      <c r="R67" s="87" t="e">
        <f>SUMIF(Materieel!#REF!,$C67,Materieel!#REF!)</f>
        <v>#REF!</v>
      </c>
    </row>
    <row r="68" spans="2:18" ht="13">
      <c r="B68" s="60">
        <v>43</v>
      </c>
      <c r="C68" s="35"/>
      <c r="D68" s="69"/>
      <c r="E68" s="87">
        <f>SUMIF('Werkpakket 1'!$C:$C,$C68,'Werkpakket 1'!$G:$G)+SUMIF('Werkpakket 2'!$C:$C,$C68,'Werkpakket 2'!$G:$G)+SUMIF('Werkpakket 3'!$C:$C,$C68,'Werkpakket 3'!$G:$G)+SUMIF('Werkpakket 4'!$C:$C,$C68,'Werkpakket 4'!$G:$G)+SUMIF('Werkpakket 5'!$C:$C,$C68,'Werkpakket 5'!$G:$G)+SUMIF('Werkpakket 6'!$C:$C,$C68,'Werkpakket 6'!$G:$G)+SUMIF(Projectmanagement!$C:$C,$C68,Projectmanagement!$G:$G)+SUMIF(Materieel!D:D,$C68,Materieel!E:E)</f>
        <v>0</v>
      </c>
      <c r="F68" s="79"/>
      <c r="G68" s="79"/>
      <c r="H68" s="89" t="str">
        <f>IF(Tabel3[[#This Row],[Begrote kosten]]-Tabel3[[#This Row],[In kind bijdragen en cofin.]]-Tabel3[[#This Row],[Cash cofinanciering]]=0,"",Tabel3[[#This Row],[Begrote kosten]]-Tabel3[[#This Row],[In kind bijdragen en cofin.]]-Tabel3[[#This Row],[Cash cofinanciering]])</f>
        <v/>
      </c>
      <c r="I68" s="87">
        <f>SUMIF(Materieel!D:D,$C68,Materieel!E:E)</f>
        <v>0</v>
      </c>
      <c r="K68" s="116">
        <v>43</v>
      </c>
      <c r="L68" s="35"/>
      <c r="M68" s="69"/>
      <c r="N68" s="87">
        <f>SUMIF('Werkpakket 1'!$C:$C,$L68,'Werkpakket 1'!$K:$K)+SUMIF('Werkpakket 2'!$C:$C,$L68,'Werkpakket 2'!$K:$K)+SUMIF('Werkpakket 3'!$C:$C,$L68,'Werkpakket 3'!$K:$K)+SUMIF('Werkpakket 4'!$C:$C,$L68,'Werkpakket 4'!$K:$K)+SUMIF('Werkpakket 5'!$C:$C,$L68,'Werkpakket 5'!$K:$K)+SUMIF('Werkpakket 6'!$C:$C,$L68,'Werkpakket 6'!$K:$K)+SUMIF(Projectmanagement!$C:$C,$L68,Projectmanagement!$K:$K)+SUMIF(Materieel!$D:$D,$L68,Materieel!G:G)</f>
        <v>0</v>
      </c>
      <c r="O68" s="61"/>
      <c r="P68" s="61"/>
      <c r="Q68" s="89" t="str">
        <f>IF(Tabel6[[#This Row],[Gerealiseerde kosten]]-Tabel6[[#This Row],[In kind bijdragen en cofin.]]-Tabel6[[#This Row],[Cash cofinanciering]]=0,"",Tabel6[[#This Row],[Gerealiseerde kosten]]-Tabel6[[#This Row],[In kind bijdragen en cofin.]]-Tabel6[[#This Row],[Cash cofinanciering]])</f>
        <v/>
      </c>
      <c r="R68" s="87" t="e">
        <f>SUMIF(Materieel!#REF!,$C68,Materieel!#REF!)</f>
        <v>#REF!</v>
      </c>
    </row>
    <row r="69" spans="2:18" ht="13">
      <c r="B69" s="60">
        <v>44</v>
      </c>
      <c r="C69" s="35"/>
      <c r="D69" s="69"/>
      <c r="E69" s="87">
        <f>SUMIF('Werkpakket 1'!$C:$C,$C69,'Werkpakket 1'!$G:$G)+SUMIF('Werkpakket 2'!$C:$C,$C69,'Werkpakket 2'!$G:$G)+SUMIF('Werkpakket 3'!$C:$C,$C69,'Werkpakket 3'!$G:$G)+SUMIF('Werkpakket 4'!$C:$C,$C69,'Werkpakket 4'!$G:$G)+SUMIF('Werkpakket 5'!$C:$C,$C69,'Werkpakket 5'!$G:$G)+SUMIF('Werkpakket 6'!$C:$C,$C69,'Werkpakket 6'!$G:$G)+SUMIF(Projectmanagement!$C:$C,$C69,Projectmanagement!$G:$G)+SUMIF(Materieel!D:D,$C69,Materieel!E:E)</f>
        <v>0</v>
      </c>
      <c r="F69" s="79"/>
      <c r="G69" s="79"/>
      <c r="H69" s="89" t="str">
        <f>IF(Tabel3[[#This Row],[Begrote kosten]]-Tabel3[[#This Row],[In kind bijdragen en cofin.]]-Tabel3[[#This Row],[Cash cofinanciering]]=0,"",Tabel3[[#This Row],[Begrote kosten]]-Tabel3[[#This Row],[In kind bijdragen en cofin.]]-Tabel3[[#This Row],[Cash cofinanciering]])</f>
        <v/>
      </c>
      <c r="I69" s="87">
        <f>SUMIF(Materieel!D:D,$C69,Materieel!E:E)</f>
        <v>0</v>
      </c>
      <c r="K69" s="116">
        <v>44</v>
      </c>
      <c r="L69" s="35"/>
      <c r="M69" s="69"/>
      <c r="N69" s="87">
        <f>SUMIF('Werkpakket 1'!$C:$C,$L69,'Werkpakket 1'!$K:$K)+SUMIF('Werkpakket 2'!$C:$C,$L69,'Werkpakket 2'!$K:$K)+SUMIF('Werkpakket 3'!$C:$C,$L69,'Werkpakket 3'!$K:$K)+SUMIF('Werkpakket 4'!$C:$C,$L69,'Werkpakket 4'!$K:$K)+SUMIF('Werkpakket 5'!$C:$C,$L69,'Werkpakket 5'!$K:$K)+SUMIF('Werkpakket 6'!$C:$C,$L69,'Werkpakket 6'!$K:$K)+SUMIF(Projectmanagement!$C:$C,$L69,Projectmanagement!$K:$K)+SUMIF(Materieel!$D:$D,$L69,Materieel!G:G)</f>
        <v>0</v>
      </c>
      <c r="O69" s="61"/>
      <c r="P69" s="61"/>
      <c r="Q69" s="89" t="str">
        <f>IF(Tabel6[[#This Row],[Gerealiseerde kosten]]-Tabel6[[#This Row],[In kind bijdragen en cofin.]]-Tabel6[[#This Row],[Cash cofinanciering]]=0,"",Tabel6[[#This Row],[Gerealiseerde kosten]]-Tabel6[[#This Row],[In kind bijdragen en cofin.]]-Tabel6[[#This Row],[Cash cofinanciering]])</f>
        <v/>
      </c>
      <c r="R69" s="87" t="e">
        <f>SUMIF(Materieel!#REF!,$C69,Materieel!#REF!)</f>
        <v>#REF!</v>
      </c>
    </row>
    <row r="70" spans="2:18" ht="13">
      <c r="B70" s="60">
        <v>45</v>
      </c>
      <c r="C70" s="35"/>
      <c r="D70" s="69"/>
      <c r="E70" s="87">
        <f>SUMIF('Werkpakket 1'!$C:$C,$C70,'Werkpakket 1'!$G:$G)+SUMIF('Werkpakket 2'!$C:$C,$C70,'Werkpakket 2'!$G:$G)+SUMIF('Werkpakket 3'!$C:$C,$C70,'Werkpakket 3'!$G:$G)+SUMIF('Werkpakket 4'!$C:$C,$C70,'Werkpakket 4'!$G:$G)+SUMIF('Werkpakket 5'!$C:$C,$C70,'Werkpakket 5'!$G:$G)+SUMIF('Werkpakket 6'!$C:$C,$C70,'Werkpakket 6'!$G:$G)+SUMIF(Projectmanagement!$C:$C,$C70,Projectmanagement!$G:$G)+SUMIF(Materieel!D:D,$C70,Materieel!E:E)</f>
        <v>0</v>
      </c>
      <c r="F70" s="79"/>
      <c r="G70" s="79"/>
      <c r="H70" s="89" t="str">
        <f>IF(Tabel3[[#This Row],[Begrote kosten]]-Tabel3[[#This Row],[In kind bijdragen en cofin.]]-Tabel3[[#This Row],[Cash cofinanciering]]=0,"",Tabel3[[#This Row],[Begrote kosten]]-Tabel3[[#This Row],[In kind bijdragen en cofin.]]-Tabel3[[#This Row],[Cash cofinanciering]])</f>
        <v/>
      </c>
      <c r="I70" s="87">
        <f>SUMIF(Materieel!D:D,$C70,Materieel!E:E)</f>
        <v>0</v>
      </c>
      <c r="K70" s="116">
        <v>45</v>
      </c>
      <c r="L70" s="35"/>
      <c r="M70" s="69"/>
      <c r="N70" s="87">
        <f>SUMIF('Werkpakket 1'!$C:$C,$L70,'Werkpakket 1'!$K:$K)+SUMIF('Werkpakket 2'!$C:$C,$L70,'Werkpakket 2'!$K:$K)+SUMIF('Werkpakket 3'!$C:$C,$L70,'Werkpakket 3'!$K:$K)+SUMIF('Werkpakket 4'!$C:$C,$L70,'Werkpakket 4'!$K:$K)+SUMIF('Werkpakket 5'!$C:$C,$L70,'Werkpakket 5'!$K:$K)+SUMIF('Werkpakket 6'!$C:$C,$L70,'Werkpakket 6'!$K:$K)+SUMIF(Projectmanagement!$C:$C,$L70,Projectmanagement!$K:$K)+SUMIF(Materieel!$D:$D,$L70,Materieel!G:G)</f>
        <v>0</v>
      </c>
      <c r="O70" s="61"/>
      <c r="P70" s="61"/>
      <c r="Q70" s="89" t="str">
        <f>IF(Tabel6[[#This Row],[Gerealiseerde kosten]]-Tabel6[[#This Row],[In kind bijdragen en cofin.]]-Tabel6[[#This Row],[Cash cofinanciering]]=0,"",Tabel6[[#This Row],[Gerealiseerde kosten]]-Tabel6[[#This Row],[In kind bijdragen en cofin.]]-Tabel6[[#This Row],[Cash cofinanciering]])</f>
        <v/>
      </c>
      <c r="R70" s="87" t="e">
        <f>SUMIF(Materieel!#REF!,$C70,Materieel!#REF!)</f>
        <v>#REF!</v>
      </c>
    </row>
    <row r="71" spans="2:18" ht="13">
      <c r="B71" s="60">
        <v>46</v>
      </c>
      <c r="C71" s="35"/>
      <c r="D71" s="69"/>
      <c r="E71" s="87">
        <f>SUMIF('Werkpakket 1'!$C:$C,$C71,'Werkpakket 1'!$G:$G)+SUMIF('Werkpakket 2'!$C:$C,$C71,'Werkpakket 2'!$G:$G)+SUMIF('Werkpakket 3'!$C:$C,$C71,'Werkpakket 3'!$G:$G)+SUMIF('Werkpakket 4'!$C:$C,$C71,'Werkpakket 4'!$G:$G)+SUMIF('Werkpakket 5'!$C:$C,$C71,'Werkpakket 5'!$G:$G)+SUMIF('Werkpakket 6'!$C:$C,$C71,'Werkpakket 6'!$G:$G)+SUMIF(Projectmanagement!$C:$C,$C71,Projectmanagement!$G:$G)+SUMIF(Materieel!D:D,$C71,Materieel!E:E)</f>
        <v>0</v>
      </c>
      <c r="F71" s="79"/>
      <c r="G71" s="79"/>
      <c r="H71" s="89" t="str">
        <f>IF(Tabel3[[#This Row],[Begrote kosten]]-Tabel3[[#This Row],[In kind bijdragen en cofin.]]-Tabel3[[#This Row],[Cash cofinanciering]]=0,"",Tabel3[[#This Row],[Begrote kosten]]-Tabel3[[#This Row],[In kind bijdragen en cofin.]]-Tabel3[[#This Row],[Cash cofinanciering]])</f>
        <v/>
      </c>
      <c r="I71" s="87">
        <f>SUMIF(Materieel!D:D,$C71,Materieel!E:E)</f>
        <v>0</v>
      </c>
      <c r="K71" s="116">
        <v>46</v>
      </c>
      <c r="L71" s="35"/>
      <c r="M71" s="69"/>
      <c r="N71" s="87">
        <f>SUMIF('Werkpakket 1'!$C:$C,$L71,'Werkpakket 1'!$K:$K)+SUMIF('Werkpakket 2'!$C:$C,$L71,'Werkpakket 2'!$K:$K)+SUMIF('Werkpakket 3'!$C:$C,$L71,'Werkpakket 3'!$K:$K)+SUMIF('Werkpakket 4'!$C:$C,$L71,'Werkpakket 4'!$K:$K)+SUMIF('Werkpakket 5'!$C:$C,$L71,'Werkpakket 5'!$K:$K)+SUMIF('Werkpakket 6'!$C:$C,$L71,'Werkpakket 6'!$K:$K)+SUMIF(Projectmanagement!$C:$C,$L71,Projectmanagement!$K:$K)+SUMIF(Materieel!$D:$D,$L71,Materieel!G:G)</f>
        <v>0</v>
      </c>
      <c r="O71" s="61"/>
      <c r="P71" s="61"/>
      <c r="Q71" s="89" t="str">
        <f>IF(Tabel6[[#This Row],[Gerealiseerde kosten]]-Tabel6[[#This Row],[In kind bijdragen en cofin.]]-Tabel6[[#This Row],[Cash cofinanciering]]=0,"",Tabel6[[#This Row],[Gerealiseerde kosten]]-Tabel6[[#This Row],[In kind bijdragen en cofin.]]-Tabel6[[#This Row],[Cash cofinanciering]])</f>
        <v/>
      </c>
      <c r="R71" s="87" t="e">
        <f>SUMIF(Materieel!#REF!,$C71,Materieel!#REF!)</f>
        <v>#REF!</v>
      </c>
    </row>
    <row r="72" spans="2:18" ht="13">
      <c r="B72" s="60">
        <v>47</v>
      </c>
      <c r="C72" s="35"/>
      <c r="D72" s="69"/>
      <c r="E72" s="87">
        <f>SUMIF('Werkpakket 1'!$C:$C,$C72,'Werkpakket 1'!$G:$G)+SUMIF('Werkpakket 2'!$C:$C,$C72,'Werkpakket 2'!$G:$G)+SUMIF('Werkpakket 3'!$C:$C,$C72,'Werkpakket 3'!$G:$G)+SUMIF('Werkpakket 4'!$C:$C,$C72,'Werkpakket 4'!$G:$G)+SUMIF('Werkpakket 5'!$C:$C,$C72,'Werkpakket 5'!$G:$G)+SUMIF('Werkpakket 6'!$C:$C,$C72,'Werkpakket 6'!$G:$G)+SUMIF(Projectmanagement!$C:$C,$C72,Projectmanagement!$G:$G)+SUMIF(Materieel!D:D,$C72,Materieel!E:E)</f>
        <v>0</v>
      </c>
      <c r="F72" s="79"/>
      <c r="G72" s="79"/>
      <c r="H72" s="89" t="str">
        <f>IF(Tabel3[[#This Row],[Begrote kosten]]-Tabel3[[#This Row],[In kind bijdragen en cofin.]]-Tabel3[[#This Row],[Cash cofinanciering]]=0,"",Tabel3[[#This Row],[Begrote kosten]]-Tabel3[[#This Row],[In kind bijdragen en cofin.]]-Tabel3[[#This Row],[Cash cofinanciering]])</f>
        <v/>
      </c>
      <c r="I72" s="87">
        <f>SUMIF(Materieel!D:D,$C72,Materieel!E:E)</f>
        <v>0</v>
      </c>
      <c r="K72" s="116">
        <v>47</v>
      </c>
      <c r="L72" s="35"/>
      <c r="M72" s="69"/>
      <c r="N72" s="87">
        <f>SUMIF('Werkpakket 1'!$C:$C,$L72,'Werkpakket 1'!$K:$K)+SUMIF('Werkpakket 2'!$C:$C,$L72,'Werkpakket 2'!$K:$K)+SUMIF('Werkpakket 3'!$C:$C,$L72,'Werkpakket 3'!$K:$K)+SUMIF('Werkpakket 4'!$C:$C,$L72,'Werkpakket 4'!$K:$K)+SUMIF('Werkpakket 5'!$C:$C,$L72,'Werkpakket 5'!$K:$K)+SUMIF('Werkpakket 6'!$C:$C,$L72,'Werkpakket 6'!$K:$K)+SUMIF(Projectmanagement!$C:$C,$L72,Projectmanagement!$K:$K)+SUMIF(Materieel!$D:$D,$L72,Materieel!G:G)</f>
        <v>0</v>
      </c>
      <c r="O72" s="61"/>
      <c r="P72" s="61"/>
      <c r="Q72" s="89" t="str">
        <f>IF(Tabel6[[#This Row],[Gerealiseerde kosten]]-Tabel6[[#This Row],[In kind bijdragen en cofin.]]-Tabel6[[#This Row],[Cash cofinanciering]]=0,"",Tabel6[[#This Row],[Gerealiseerde kosten]]-Tabel6[[#This Row],[In kind bijdragen en cofin.]]-Tabel6[[#This Row],[Cash cofinanciering]])</f>
        <v/>
      </c>
      <c r="R72" s="87" t="e">
        <f>SUMIF(Materieel!#REF!,$C72,Materieel!#REF!)</f>
        <v>#REF!</v>
      </c>
    </row>
    <row r="73" spans="2:18" ht="13">
      <c r="B73" s="60">
        <v>48</v>
      </c>
      <c r="C73" s="35"/>
      <c r="D73" s="69"/>
      <c r="E73" s="87">
        <f>SUMIF('Werkpakket 1'!$C:$C,$C73,'Werkpakket 1'!$G:$G)+SUMIF('Werkpakket 2'!$C:$C,$C73,'Werkpakket 2'!$G:$G)+SUMIF('Werkpakket 3'!$C:$C,$C73,'Werkpakket 3'!$G:$G)+SUMIF('Werkpakket 4'!$C:$C,$C73,'Werkpakket 4'!$G:$G)+SUMIF('Werkpakket 5'!$C:$C,$C73,'Werkpakket 5'!$G:$G)+SUMIF('Werkpakket 6'!$C:$C,$C73,'Werkpakket 6'!$G:$G)+SUMIF(Projectmanagement!$C:$C,$C73,Projectmanagement!$G:$G)+SUMIF(Materieel!D:D,$C73,Materieel!E:E)</f>
        <v>0</v>
      </c>
      <c r="F73" s="79"/>
      <c r="G73" s="79"/>
      <c r="H73" s="89" t="str">
        <f>IF(Tabel3[[#This Row],[Begrote kosten]]-Tabel3[[#This Row],[In kind bijdragen en cofin.]]-Tabel3[[#This Row],[Cash cofinanciering]]=0,"",Tabel3[[#This Row],[Begrote kosten]]-Tabel3[[#This Row],[In kind bijdragen en cofin.]]-Tabel3[[#This Row],[Cash cofinanciering]])</f>
        <v/>
      </c>
      <c r="I73" s="87">
        <f>SUMIF(Materieel!D:D,$C73,Materieel!E:E)</f>
        <v>0</v>
      </c>
      <c r="K73" s="116">
        <v>48</v>
      </c>
      <c r="L73" s="35"/>
      <c r="M73" s="69"/>
      <c r="N73" s="87">
        <f>SUMIF('Werkpakket 1'!$C:$C,$L73,'Werkpakket 1'!$K:$K)+SUMIF('Werkpakket 2'!$C:$C,$L73,'Werkpakket 2'!$K:$K)+SUMIF('Werkpakket 3'!$C:$C,$L73,'Werkpakket 3'!$K:$K)+SUMIF('Werkpakket 4'!$C:$C,$L73,'Werkpakket 4'!$K:$K)+SUMIF('Werkpakket 5'!$C:$C,$L73,'Werkpakket 5'!$K:$K)+SUMIF('Werkpakket 6'!$C:$C,$L73,'Werkpakket 6'!$K:$K)+SUMIF(Projectmanagement!$C:$C,$L73,Projectmanagement!$K:$K)+SUMIF(Materieel!$D:$D,$L73,Materieel!G:G)</f>
        <v>0</v>
      </c>
      <c r="O73" s="61"/>
      <c r="P73" s="61"/>
      <c r="Q73" s="89" t="str">
        <f>IF(Tabel6[[#This Row],[Gerealiseerde kosten]]-Tabel6[[#This Row],[In kind bijdragen en cofin.]]-Tabel6[[#This Row],[Cash cofinanciering]]=0,"",Tabel6[[#This Row],[Gerealiseerde kosten]]-Tabel6[[#This Row],[In kind bijdragen en cofin.]]-Tabel6[[#This Row],[Cash cofinanciering]])</f>
        <v/>
      </c>
      <c r="R73" s="87" t="e">
        <f>SUMIF(Materieel!#REF!,$C73,Materieel!#REF!)</f>
        <v>#REF!</v>
      </c>
    </row>
    <row r="74" spans="2:18" ht="13">
      <c r="B74" s="60">
        <v>49</v>
      </c>
      <c r="C74" s="35"/>
      <c r="D74" s="69"/>
      <c r="E74" s="87">
        <f>SUMIF('Werkpakket 1'!$C:$C,$C74,'Werkpakket 1'!$G:$G)+SUMIF('Werkpakket 2'!$C:$C,$C74,'Werkpakket 2'!$G:$G)+SUMIF('Werkpakket 3'!$C:$C,$C74,'Werkpakket 3'!$G:$G)+SUMIF('Werkpakket 4'!$C:$C,$C74,'Werkpakket 4'!$G:$G)+SUMIF('Werkpakket 5'!$C:$C,$C74,'Werkpakket 5'!$G:$G)+SUMIF('Werkpakket 6'!$C:$C,$C74,'Werkpakket 6'!$G:$G)+SUMIF(Projectmanagement!$C:$C,$C74,Projectmanagement!$G:$G)+SUMIF(Materieel!D:D,$C74,Materieel!E:E)</f>
        <v>0</v>
      </c>
      <c r="F74" s="79"/>
      <c r="G74" s="79"/>
      <c r="H74" s="89" t="str">
        <f>IF(Tabel3[[#This Row],[Begrote kosten]]-Tabel3[[#This Row],[In kind bijdragen en cofin.]]-Tabel3[[#This Row],[Cash cofinanciering]]=0,"",Tabel3[[#This Row],[Begrote kosten]]-Tabel3[[#This Row],[In kind bijdragen en cofin.]]-Tabel3[[#This Row],[Cash cofinanciering]])</f>
        <v/>
      </c>
      <c r="I74" s="87">
        <f>SUMIF(Materieel!D:D,$C74,Materieel!E:E)</f>
        <v>0</v>
      </c>
      <c r="K74" s="116">
        <v>49</v>
      </c>
      <c r="L74" s="35"/>
      <c r="M74" s="69"/>
      <c r="N74" s="87">
        <f>SUMIF('Werkpakket 1'!$C:$C,$L74,'Werkpakket 1'!$K:$K)+SUMIF('Werkpakket 2'!$C:$C,$L74,'Werkpakket 2'!$K:$K)+SUMIF('Werkpakket 3'!$C:$C,$L74,'Werkpakket 3'!$K:$K)+SUMIF('Werkpakket 4'!$C:$C,$L74,'Werkpakket 4'!$K:$K)+SUMIF('Werkpakket 5'!$C:$C,$L74,'Werkpakket 5'!$K:$K)+SUMIF('Werkpakket 6'!$C:$C,$L74,'Werkpakket 6'!$K:$K)+SUMIF(Projectmanagement!$C:$C,$L74,Projectmanagement!$K:$K)+SUMIF(Materieel!$D:$D,$L74,Materieel!G:G)</f>
        <v>0</v>
      </c>
      <c r="O74" s="61"/>
      <c r="P74" s="61"/>
      <c r="Q74" s="89" t="str">
        <f>IF(Tabel6[[#This Row],[Gerealiseerde kosten]]-Tabel6[[#This Row],[In kind bijdragen en cofin.]]-Tabel6[[#This Row],[Cash cofinanciering]]=0,"",Tabel6[[#This Row],[Gerealiseerde kosten]]-Tabel6[[#This Row],[In kind bijdragen en cofin.]]-Tabel6[[#This Row],[Cash cofinanciering]])</f>
        <v/>
      </c>
      <c r="R74" s="87" t="e">
        <f>SUMIF(Materieel!#REF!,$C74,Materieel!#REF!)</f>
        <v>#REF!</v>
      </c>
    </row>
    <row r="75" spans="2:18" ht="13">
      <c r="B75" s="60">
        <v>50</v>
      </c>
      <c r="C75" s="35"/>
      <c r="D75" s="69"/>
      <c r="E75" s="87">
        <f>SUMIF('Werkpakket 1'!$C:$C,$C75,'Werkpakket 1'!$G:$G)+SUMIF('Werkpakket 2'!$C:$C,$C75,'Werkpakket 2'!$G:$G)+SUMIF('Werkpakket 3'!$C:$C,$C75,'Werkpakket 3'!$G:$G)+SUMIF('Werkpakket 4'!$C:$C,$C75,'Werkpakket 4'!$G:$G)+SUMIF('Werkpakket 5'!$C:$C,$C75,'Werkpakket 5'!$G:$G)+SUMIF('Werkpakket 6'!$C:$C,$C75,'Werkpakket 6'!$G:$G)+SUMIF(Projectmanagement!$C:$C,$C75,Projectmanagement!$G:$G)+SUMIF(Materieel!D:D,$C75,Materieel!E:E)</f>
        <v>0</v>
      </c>
      <c r="F75" s="79"/>
      <c r="G75" s="79"/>
      <c r="H75" s="89" t="str">
        <f>IF(Tabel3[[#This Row],[Begrote kosten]]-Tabel3[[#This Row],[In kind bijdragen en cofin.]]-Tabel3[[#This Row],[Cash cofinanciering]]=0,"",Tabel3[[#This Row],[Begrote kosten]]-Tabel3[[#This Row],[In kind bijdragen en cofin.]]-Tabel3[[#This Row],[Cash cofinanciering]])</f>
        <v/>
      </c>
      <c r="I75" s="87">
        <f>SUMIF(Materieel!D:D,$C75,Materieel!E:E)</f>
        <v>0</v>
      </c>
      <c r="K75" s="116">
        <v>50</v>
      </c>
      <c r="L75" s="35"/>
      <c r="M75" s="69"/>
      <c r="N75" s="87">
        <f>SUMIF('Werkpakket 1'!$C:$C,$L75,'Werkpakket 1'!$K:$K)+SUMIF('Werkpakket 2'!$C:$C,$L75,'Werkpakket 2'!$K:$K)+SUMIF('Werkpakket 3'!$C:$C,$L75,'Werkpakket 3'!$K:$K)+SUMIF('Werkpakket 4'!$C:$C,$L75,'Werkpakket 4'!$K:$K)+SUMIF('Werkpakket 5'!$C:$C,$L75,'Werkpakket 5'!$K:$K)+SUMIF('Werkpakket 6'!$C:$C,$L75,'Werkpakket 6'!$K:$K)+SUMIF(Projectmanagement!$C:$C,$L75,Projectmanagement!$K:$K)+SUMIF(Materieel!$D:$D,$L75,Materieel!G:G)</f>
        <v>0</v>
      </c>
      <c r="O75" s="61"/>
      <c r="P75" s="61"/>
      <c r="Q75" s="89" t="str">
        <f>IF(Tabel6[[#This Row],[Gerealiseerde kosten]]-Tabel6[[#This Row],[In kind bijdragen en cofin.]]-Tabel6[[#This Row],[Cash cofinanciering]]=0,"",Tabel6[[#This Row],[Gerealiseerde kosten]]-Tabel6[[#This Row],[In kind bijdragen en cofin.]]-Tabel6[[#This Row],[Cash cofinanciering]])</f>
        <v/>
      </c>
      <c r="R75" s="87" t="e">
        <f>SUMIF(Materieel!#REF!,$C75,Materieel!#REF!)</f>
        <v>#REF!</v>
      </c>
    </row>
    <row r="76" spans="2:18" ht="13">
      <c r="B76" s="60">
        <v>51</v>
      </c>
      <c r="C76" s="35"/>
      <c r="D76" s="69"/>
      <c r="E76" s="87">
        <f>SUMIF('Werkpakket 1'!$C:$C,$C76,'Werkpakket 1'!$G:$G)+SUMIF('Werkpakket 2'!$C:$C,$C76,'Werkpakket 2'!$G:$G)+SUMIF('Werkpakket 3'!$C:$C,$C76,'Werkpakket 3'!$G:$G)+SUMIF('Werkpakket 4'!$C:$C,$C76,'Werkpakket 4'!$G:$G)+SUMIF('Werkpakket 5'!$C:$C,$C76,'Werkpakket 5'!$G:$G)+SUMIF('Werkpakket 6'!$C:$C,$C76,'Werkpakket 6'!$G:$G)+SUMIF(Projectmanagement!$C:$C,$C76,Projectmanagement!$G:$G)+SUMIF(Materieel!D:D,$C76,Materieel!E:E)</f>
        <v>0</v>
      </c>
      <c r="F76" s="79"/>
      <c r="G76" s="79"/>
      <c r="H76" s="89" t="str">
        <f>IF(Tabel3[[#This Row],[Begrote kosten]]-Tabel3[[#This Row],[In kind bijdragen en cofin.]]-Tabel3[[#This Row],[Cash cofinanciering]]=0,"",Tabel3[[#This Row],[Begrote kosten]]-Tabel3[[#This Row],[In kind bijdragen en cofin.]]-Tabel3[[#This Row],[Cash cofinanciering]])</f>
        <v/>
      </c>
      <c r="I76" s="87">
        <f>SUMIF(Materieel!D:D,$C76,Materieel!E:E)</f>
        <v>0</v>
      </c>
      <c r="K76" s="116">
        <v>51</v>
      </c>
      <c r="L76" s="35"/>
      <c r="M76" s="69"/>
      <c r="N76" s="87">
        <f>SUMIF('Werkpakket 1'!$C:$C,$L76,'Werkpakket 1'!$K:$K)+SUMIF('Werkpakket 2'!$C:$C,$L76,'Werkpakket 2'!$K:$K)+SUMIF('Werkpakket 3'!$C:$C,$L76,'Werkpakket 3'!$K:$K)+SUMIF('Werkpakket 4'!$C:$C,$L76,'Werkpakket 4'!$K:$K)+SUMIF('Werkpakket 5'!$C:$C,$L76,'Werkpakket 5'!$K:$K)+SUMIF('Werkpakket 6'!$C:$C,$L76,'Werkpakket 6'!$K:$K)+SUMIF(Projectmanagement!$C:$C,$L76,Projectmanagement!$K:$K)+SUMIF(Materieel!$D:$D,$L76,Materieel!G:G)</f>
        <v>0</v>
      </c>
      <c r="O76" s="61"/>
      <c r="P76" s="61"/>
      <c r="Q76" s="89" t="str">
        <f>IF(Tabel6[[#This Row],[Gerealiseerde kosten]]-Tabel6[[#This Row],[In kind bijdragen en cofin.]]-Tabel6[[#This Row],[Cash cofinanciering]]=0,"",Tabel6[[#This Row],[Gerealiseerde kosten]]-Tabel6[[#This Row],[In kind bijdragen en cofin.]]-Tabel6[[#This Row],[Cash cofinanciering]])</f>
        <v/>
      </c>
      <c r="R76" s="87" t="e">
        <f>SUMIF(Materieel!#REF!,$C76,Materieel!#REF!)</f>
        <v>#REF!</v>
      </c>
    </row>
    <row r="77" spans="2:18" ht="13">
      <c r="B77" s="60">
        <v>52</v>
      </c>
      <c r="C77" s="35"/>
      <c r="D77" s="69"/>
      <c r="E77" s="87">
        <f>SUMIF('Werkpakket 1'!$C:$C,$C77,'Werkpakket 1'!$G:$G)+SUMIF('Werkpakket 2'!$C:$C,$C77,'Werkpakket 2'!$G:$G)+SUMIF('Werkpakket 3'!$C:$C,$C77,'Werkpakket 3'!$G:$G)+SUMIF('Werkpakket 4'!$C:$C,$C77,'Werkpakket 4'!$G:$G)+SUMIF('Werkpakket 5'!$C:$C,$C77,'Werkpakket 5'!$G:$G)+SUMIF('Werkpakket 6'!$C:$C,$C77,'Werkpakket 6'!$G:$G)+SUMIF(Projectmanagement!$C:$C,$C77,Projectmanagement!$G:$G)+SUMIF(Materieel!D:D,$C77,Materieel!E:E)</f>
        <v>0</v>
      </c>
      <c r="F77" s="79"/>
      <c r="G77" s="79"/>
      <c r="H77" s="89" t="str">
        <f>IF(Tabel3[[#This Row],[Begrote kosten]]-Tabel3[[#This Row],[In kind bijdragen en cofin.]]-Tabel3[[#This Row],[Cash cofinanciering]]=0,"",Tabel3[[#This Row],[Begrote kosten]]-Tabel3[[#This Row],[In kind bijdragen en cofin.]]-Tabel3[[#This Row],[Cash cofinanciering]])</f>
        <v/>
      </c>
      <c r="I77" s="87">
        <f>SUMIF(Materieel!D:D,$C77,Materieel!E:E)</f>
        <v>0</v>
      </c>
      <c r="K77" s="116">
        <v>52</v>
      </c>
      <c r="L77" s="35"/>
      <c r="M77" s="69"/>
      <c r="N77" s="87">
        <f>SUMIF('Werkpakket 1'!$C:$C,$L77,'Werkpakket 1'!$K:$K)+SUMIF('Werkpakket 2'!$C:$C,$L77,'Werkpakket 2'!$K:$K)+SUMIF('Werkpakket 3'!$C:$C,$L77,'Werkpakket 3'!$K:$K)+SUMIF('Werkpakket 4'!$C:$C,$L77,'Werkpakket 4'!$K:$K)+SUMIF('Werkpakket 5'!$C:$C,$L77,'Werkpakket 5'!$K:$K)+SUMIF('Werkpakket 6'!$C:$C,$L77,'Werkpakket 6'!$K:$K)+SUMIF(Projectmanagement!$C:$C,$L77,Projectmanagement!$K:$K)+SUMIF(Materieel!$D:$D,$L77,Materieel!G:G)</f>
        <v>0</v>
      </c>
      <c r="O77" s="61"/>
      <c r="P77" s="61"/>
      <c r="Q77" s="89" t="str">
        <f>IF(Tabel6[[#This Row],[Gerealiseerde kosten]]-Tabel6[[#This Row],[In kind bijdragen en cofin.]]-Tabel6[[#This Row],[Cash cofinanciering]]=0,"",Tabel6[[#This Row],[Gerealiseerde kosten]]-Tabel6[[#This Row],[In kind bijdragen en cofin.]]-Tabel6[[#This Row],[Cash cofinanciering]])</f>
        <v/>
      </c>
      <c r="R77" s="87" t="e">
        <f>SUMIF(Materieel!#REF!,$C77,Materieel!#REF!)</f>
        <v>#REF!</v>
      </c>
    </row>
    <row r="78" spans="2:18" ht="13">
      <c r="B78" s="60">
        <v>53</v>
      </c>
      <c r="C78" s="35"/>
      <c r="D78" s="69"/>
      <c r="E78" s="87">
        <f>SUMIF('Werkpakket 1'!$C:$C,$C78,'Werkpakket 1'!$G:$G)+SUMIF('Werkpakket 2'!$C:$C,$C78,'Werkpakket 2'!$G:$G)+SUMIF('Werkpakket 3'!$C:$C,$C78,'Werkpakket 3'!$G:$G)+SUMIF('Werkpakket 4'!$C:$C,$C78,'Werkpakket 4'!$G:$G)+SUMIF('Werkpakket 5'!$C:$C,$C78,'Werkpakket 5'!$G:$G)+SUMIF('Werkpakket 6'!$C:$C,$C78,'Werkpakket 6'!$G:$G)+SUMIF(Projectmanagement!$C:$C,$C78,Projectmanagement!$G:$G)+SUMIF(Materieel!D:D,$C78,Materieel!E:E)</f>
        <v>0</v>
      </c>
      <c r="F78" s="79"/>
      <c r="G78" s="79"/>
      <c r="H78" s="89" t="str">
        <f>IF(Tabel3[[#This Row],[Begrote kosten]]-Tabel3[[#This Row],[In kind bijdragen en cofin.]]-Tabel3[[#This Row],[Cash cofinanciering]]=0,"",Tabel3[[#This Row],[Begrote kosten]]-Tabel3[[#This Row],[In kind bijdragen en cofin.]]-Tabel3[[#This Row],[Cash cofinanciering]])</f>
        <v/>
      </c>
      <c r="I78" s="87">
        <f>SUMIF(Materieel!D:D,$C78,Materieel!E:E)</f>
        <v>0</v>
      </c>
      <c r="K78" s="116">
        <v>53</v>
      </c>
      <c r="L78" s="35"/>
      <c r="M78" s="69"/>
      <c r="N78" s="87">
        <f>SUMIF('Werkpakket 1'!$C:$C,$L78,'Werkpakket 1'!$K:$K)+SUMIF('Werkpakket 2'!$C:$C,$L78,'Werkpakket 2'!$K:$K)+SUMIF('Werkpakket 3'!$C:$C,$L78,'Werkpakket 3'!$K:$K)+SUMIF('Werkpakket 4'!$C:$C,$L78,'Werkpakket 4'!$K:$K)+SUMIF('Werkpakket 5'!$C:$C,$L78,'Werkpakket 5'!$K:$K)+SUMIF('Werkpakket 6'!$C:$C,$L78,'Werkpakket 6'!$K:$K)+SUMIF(Projectmanagement!$C:$C,$L78,Projectmanagement!$K:$K)+SUMIF(Materieel!$D:$D,$L78,Materieel!G:G)</f>
        <v>0</v>
      </c>
      <c r="O78" s="61"/>
      <c r="P78" s="61"/>
      <c r="Q78" s="89" t="str">
        <f>IF(Tabel6[[#This Row],[Gerealiseerde kosten]]-Tabel6[[#This Row],[In kind bijdragen en cofin.]]-Tabel6[[#This Row],[Cash cofinanciering]]=0,"",Tabel6[[#This Row],[Gerealiseerde kosten]]-Tabel6[[#This Row],[In kind bijdragen en cofin.]]-Tabel6[[#This Row],[Cash cofinanciering]])</f>
        <v/>
      </c>
      <c r="R78" s="87" t="e">
        <f>SUMIF(Materieel!#REF!,$C78,Materieel!#REF!)</f>
        <v>#REF!</v>
      </c>
    </row>
    <row r="79" spans="2:18" ht="13">
      <c r="B79" s="60">
        <v>54</v>
      </c>
      <c r="C79" s="35"/>
      <c r="D79" s="69"/>
      <c r="E79" s="87">
        <f>SUMIF('Werkpakket 1'!$C:$C,$C79,'Werkpakket 1'!$G:$G)+SUMIF('Werkpakket 2'!$C:$C,$C79,'Werkpakket 2'!$G:$G)+SUMIF('Werkpakket 3'!$C:$C,$C79,'Werkpakket 3'!$G:$G)+SUMIF('Werkpakket 4'!$C:$C,$C79,'Werkpakket 4'!$G:$G)+SUMIF('Werkpakket 5'!$C:$C,$C79,'Werkpakket 5'!$G:$G)+SUMIF('Werkpakket 6'!$C:$C,$C79,'Werkpakket 6'!$G:$G)+SUMIF(Projectmanagement!$C:$C,$C79,Projectmanagement!$G:$G)+SUMIF(Materieel!D:D,$C79,Materieel!E:E)</f>
        <v>0</v>
      </c>
      <c r="F79" s="79"/>
      <c r="G79" s="79"/>
      <c r="H79" s="89" t="str">
        <f>IF(Tabel3[[#This Row],[Begrote kosten]]-Tabel3[[#This Row],[In kind bijdragen en cofin.]]-Tabel3[[#This Row],[Cash cofinanciering]]=0,"",Tabel3[[#This Row],[Begrote kosten]]-Tabel3[[#This Row],[In kind bijdragen en cofin.]]-Tabel3[[#This Row],[Cash cofinanciering]])</f>
        <v/>
      </c>
      <c r="I79" s="87">
        <f>SUMIF(Materieel!D:D,$C79,Materieel!E:E)</f>
        <v>0</v>
      </c>
      <c r="K79" s="116">
        <v>54</v>
      </c>
      <c r="L79" s="35"/>
      <c r="M79" s="69"/>
      <c r="N79" s="87">
        <f>SUMIF('Werkpakket 1'!$C:$C,$L79,'Werkpakket 1'!$K:$K)+SUMIF('Werkpakket 2'!$C:$C,$L79,'Werkpakket 2'!$K:$K)+SUMIF('Werkpakket 3'!$C:$C,$L79,'Werkpakket 3'!$K:$K)+SUMIF('Werkpakket 4'!$C:$C,$L79,'Werkpakket 4'!$K:$K)+SUMIF('Werkpakket 5'!$C:$C,$L79,'Werkpakket 5'!$K:$K)+SUMIF('Werkpakket 6'!$C:$C,$L79,'Werkpakket 6'!$K:$K)+SUMIF(Projectmanagement!$C:$C,$L79,Projectmanagement!$K:$K)+SUMIF(Materieel!$D:$D,$L79,Materieel!G:G)</f>
        <v>0</v>
      </c>
      <c r="O79" s="61"/>
      <c r="P79" s="61"/>
      <c r="Q79" s="89" t="str">
        <f>IF(Tabel6[[#This Row],[Gerealiseerde kosten]]-Tabel6[[#This Row],[In kind bijdragen en cofin.]]-Tabel6[[#This Row],[Cash cofinanciering]]=0,"",Tabel6[[#This Row],[Gerealiseerde kosten]]-Tabel6[[#This Row],[In kind bijdragen en cofin.]]-Tabel6[[#This Row],[Cash cofinanciering]])</f>
        <v/>
      </c>
      <c r="R79" s="87" t="e">
        <f>SUMIF(Materieel!#REF!,$C79,Materieel!#REF!)</f>
        <v>#REF!</v>
      </c>
    </row>
    <row r="80" spans="2:18" ht="13">
      <c r="B80" s="60">
        <v>55</v>
      </c>
      <c r="C80" s="35"/>
      <c r="D80" s="69"/>
      <c r="E80" s="87">
        <f>SUMIF('Werkpakket 1'!$C:$C,$C80,'Werkpakket 1'!$G:$G)+SUMIF('Werkpakket 2'!$C:$C,$C80,'Werkpakket 2'!$G:$G)+SUMIF('Werkpakket 3'!$C:$C,$C80,'Werkpakket 3'!$G:$G)+SUMIF('Werkpakket 4'!$C:$C,$C80,'Werkpakket 4'!$G:$G)+SUMIF('Werkpakket 5'!$C:$C,$C80,'Werkpakket 5'!$G:$G)+SUMIF('Werkpakket 6'!$C:$C,$C80,'Werkpakket 6'!$G:$G)+SUMIF(Projectmanagement!$C:$C,$C80,Projectmanagement!$G:$G)+SUMIF(Materieel!D:D,$C80,Materieel!E:E)</f>
        <v>0</v>
      </c>
      <c r="F80" s="79"/>
      <c r="G80" s="79"/>
      <c r="H80" s="89" t="str">
        <f>IF(Tabel3[[#This Row],[Begrote kosten]]-Tabel3[[#This Row],[In kind bijdragen en cofin.]]-Tabel3[[#This Row],[Cash cofinanciering]]=0,"",Tabel3[[#This Row],[Begrote kosten]]-Tabel3[[#This Row],[In kind bijdragen en cofin.]]-Tabel3[[#This Row],[Cash cofinanciering]])</f>
        <v/>
      </c>
      <c r="I80" s="87">
        <f>SUMIF(Materieel!D:D,$C80,Materieel!E:E)</f>
        <v>0</v>
      </c>
      <c r="K80" s="116">
        <v>55</v>
      </c>
      <c r="L80" s="35"/>
      <c r="M80" s="69"/>
      <c r="N80" s="87">
        <f>SUMIF('Werkpakket 1'!$C:$C,$L80,'Werkpakket 1'!$K:$K)+SUMIF('Werkpakket 2'!$C:$C,$L80,'Werkpakket 2'!$K:$K)+SUMIF('Werkpakket 3'!$C:$C,$L80,'Werkpakket 3'!$K:$K)+SUMIF('Werkpakket 4'!$C:$C,$L80,'Werkpakket 4'!$K:$K)+SUMIF('Werkpakket 5'!$C:$C,$L80,'Werkpakket 5'!$K:$K)+SUMIF('Werkpakket 6'!$C:$C,$L80,'Werkpakket 6'!$K:$K)+SUMIF(Projectmanagement!$C:$C,$L80,Projectmanagement!$K:$K)+SUMIF(Materieel!$D:$D,$L80,Materieel!G:G)</f>
        <v>0</v>
      </c>
      <c r="O80" s="61"/>
      <c r="P80" s="61"/>
      <c r="Q80" s="89" t="str">
        <f>IF(Tabel6[[#This Row],[Gerealiseerde kosten]]-Tabel6[[#This Row],[In kind bijdragen en cofin.]]-Tabel6[[#This Row],[Cash cofinanciering]]=0,"",Tabel6[[#This Row],[Gerealiseerde kosten]]-Tabel6[[#This Row],[In kind bijdragen en cofin.]]-Tabel6[[#This Row],[Cash cofinanciering]])</f>
        <v/>
      </c>
      <c r="R80" s="87" t="e">
        <f>SUMIF(Materieel!#REF!,$C80,Materieel!#REF!)</f>
        <v>#REF!</v>
      </c>
    </row>
    <row r="81" spans="2:18" ht="13">
      <c r="B81" s="60">
        <v>56</v>
      </c>
      <c r="C81" s="35"/>
      <c r="D81" s="69"/>
      <c r="E81" s="87">
        <f>SUMIF('Werkpakket 1'!$C:$C,$C81,'Werkpakket 1'!$G:$G)+SUMIF('Werkpakket 2'!$C:$C,$C81,'Werkpakket 2'!$G:$G)+SUMIF('Werkpakket 3'!$C:$C,$C81,'Werkpakket 3'!$G:$G)+SUMIF('Werkpakket 4'!$C:$C,$C81,'Werkpakket 4'!$G:$G)+SUMIF('Werkpakket 5'!$C:$C,$C81,'Werkpakket 5'!$G:$G)+SUMIF('Werkpakket 6'!$C:$C,$C81,'Werkpakket 6'!$G:$G)+SUMIF(Projectmanagement!$C:$C,$C81,Projectmanagement!$G:$G)+SUMIF(Materieel!D:D,$C81,Materieel!E:E)</f>
        <v>0</v>
      </c>
      <c r="F81" s="79"/>
      <c r="G81" s="79"/>
      <c r="H81" s="89" t="str">
        <f>IF(Tabel3[[#This Row],[Begrote kosten]]-Tabel3[[#This Row],[In kind bijdragen en cofin.]]-Tabel3[[#This Row],[Cash cofinanciering]]=0,"",Tabel3[[#This Row],[Begrote kosten]]-Tabel3[[#This Row],[In kind bijdragen en cofin.]]-Tabel3[[#This Row],[Cash cofinanciering]])</f>
        <v/>
      </c>
      <c r="I81" s="87">
        <f>SUMIF(Materieel!D:D,$C81,Materieel!E:E)</f>
        <v>0</v>
      </c>
      <c r="K81" s="116">
        <v>56</v>
      </c>
      <c r="L81" s="35"/>
      <c r="M81" s="69"/>
      <c r="N81" s="87">
        <f>SUMIF('Werkpakket 1'!$C:$C,$L81,'Werkpakket 1'!$K:$K)+SUMIF('Werkpakket 2'!$C:$C,$L81,'Werkpakket 2'!$K:$K)+SUMIF('Werkpakket 3'!$C:$C,$L81,'Werkpakket 3'!$K:$K)+SUMIF('Werkpakket 4'!$C:$C,$L81,'Werkpakket 4'!$K:$K)+SUMIF('Werkpakket 5'!$C:$C,$L81,'Werkpakket 5'!$K:$K)+SUMIF('Werkpakket 6'!$C:$C,$L81,'Werkpakket 6'!$K:$K)+SUMIF(Projectmanagement!$C:$C,$L81,Projectmanagement!$K:$K)+SUMIF(Materieel!$D:$D,$L81,Materieel!G:G)</f>
        <v>0</v>
      </c>
      <c r="O81" s="61"/>
      <c r="P81" s="61"/>
      <c r="Q81" s="89" t="str">
        <f>IF(Tabel6[[#This Row],[Gerealiseerde kosten]]-Tabel6[[#This Row],[In kind bijdragen en cofin.]]-Tabel6[[#This Row],[Cash cofinanciering]]=0,"",Tabel6[[#This Row],[Gerealiseerde kosten]]-Tabel6[[#This Row],[In kind bijdragen en cofin.]]-Tabel6[[#This Row],[Cash cofinanciering]])</f>
        <v/>
      </c>
      <c r="R81" s="87" t="e">
        <f>SUMIF(Materieel!#REF!,$C81,Materieel!#REF!)</f>
        <v>#REF!</v>
      </c>
    </row>
    <row r="82" spans="2:18" ht="13">
      <c r="B82" s="60">
        <v>57</v>
      </c>
      <c r="C82" s="35"/>
      <c r="D82" s="69"/>
      <c r="E82" s="87">
        <f>SUMIF('Werkpakket 1'!$C:$C,$C82,'Werkpakket 1'!$G:$G)+SUMIF('Werkpakket 2'!$C:$C,$C82,'Werkpakket 2'!$G:$G)+SUMIF('Werkpakket 3'!$C:$C,$C82,'Werkpakket 3'!$G:$G)+SUMIF('Werkpakket 4'!$C:$C,$C82,'Werkpakket 4'!$G:$G)+SUMIF('Werkpakket 5'!$C:$C,$C82,'Werkpakket 5'!$G:$G)+SUMIF('Werkpakket 6'!$C:$C,$C82,'Werkpakket 6'!$G:$G)+SUMIF(Projectmanagement!$C:$C,$C82,Projectmanagement!$G:$G)+SUMIF(Materieel!D:D,$C82,Materieel!E:E)</f>
        <v>0</v>
      </c>
      <c r="F82" s="79"/>
      <c r="G82" s="79"/>
      <c r="H82" s="89" t="str">
        <f>IF(Tabel3[[#This Row],[Begrote kosten]]-Tabel3[[#This Row],[In kind bijdragen en cofin.]]-Tabel3[[#This Row],[Cash cofinanciering]]=0,"",Tabel3[[#This Row],[Begrote kosten]]-Tabel3[[#This Row],[In kind bijdragen en cofin.]]-Tabel3[[#This Row],[Cash cofinanciering]])</f>
        <v/>
      </c>
      <c r="I82" s="87">
        <f>SUMIF(Materieel!D:D,$C82,Materieel!E:E)</f>
        <v>0</v>
      </c>
      <c r="K82" s="116">
        <v>57</v>
      </c>
      <c r="L82" s="35"/>
      <c r="M82" s="69"/>
      <c r="N82" s="87">
        <f>SUMIF('Werkpakket 1'!$C:$C,$L82,'Werkpakket 1'!$K:$K)+SUMIF('Werkpakket 2'!$C:$C,$L82,'Werkpakket 2'!$K:$K)+SUMIF('Werkpakket 3'!$C:$C,$L82,'Werkpakket 3'!$K:$K)+SUMIF('Werkpakket 4'!$C:$C,$L82,'Werkpakket 4'!$K:$K)+SUMIF('Werkpakket 5'!$C:$C,$L82,'Werkpakket 5'!$K:$K)+SUMIF('Werkpakket 6'!$C:$C,$L82,'Werkpakket 6'!$K:$K)+SUMIF(Projectmanagement!$C:$C,$L82,Projectmanagement!$K:$K)+SUMIF(Materieel!$D:$D,$L82,Materieel!G:G)</f>
        <v>0</v>
      </c>
      <c r="O82" s="61"/>
      <c r="P82" s="61"/>
      <c r="Q82" s="89" t="str">
        <f>IF(Tabel6[[#This Row],[Gerealiseerde kosten]]-Tabel6[[#This Row],[In kind bijdragen en cofin.]]-Tabel6[[#This Row],[Cash cofinanciering]]=0,"",Tabel6[[#This Row],[Gerealiseerde kosten]]-Tabel6[[#This Row],[In kind bijdragen en cofin.]]-Tabel6[[#This Row],[Cash cofinanciering]])</f>
        <v/>
      </c>
      <c r="R82" s="87" t="e">
        <f>SUMIF(Materieel!#REF!,$C82,Materieel!#REF!)</f>
        <v>#REF!</v>
      </c>
    </row>
    <row r="83" spans="2:18" ht="13">
      <c r="B83" s="60">
        <v>58</v>
      </c>
      <c r="C83" s="35"/>
      <c r="D83" s="69"/>
      <c r="E83" s="87">
        <f>SUMIF('Werkpakket 1'!$C:$C,$C83,'Werkpakket 1'!$G:$G)+SUMIF('Werkpakket 2'!$C:$C,$C83,'Werkpakket 2'!$G:$G)+SUMIF('Werkpakket 3'!$C:$C,$C83,'Werkpakket 3'!$G:$G)+SUMIF('Werkpakket 4'!$C:$C,$C83,'Werkpakket 4'!$G:$G)+SUMIF('Werkpakket 5'!$C:$C,$C83,'Werkpakket 5'!$G:$G)+SUMIF('Werkpakket 6'!$C:$C,$C83,'Werkpakket 6'!$G:$G)+SUMIF(Projectmanagement!$C:$C,$C83,Projectmanagement!$G:$G)+SUMIF(Materieel!D:D,$C83,Materieel!E:E)</f>
        <v>0</v>
      </c>
      <c r="F83" s="79"/>
      <c r="G83" s="79"/>
      <c r="H83" s="89" t="str">
        <f>IF(Tabel3[[#This Row],[Begrote kosten]]-Tabel3[[#This Row],[In kind bijdragen en cofin.]]-Tabel3[[#This Row],[Cash cofinanciering]]=0,"",Tabel3[[#This Row],[Begrote kosten]]-Tabel3[[#This Row],[In kind bijdragen en cofin.]]-Tabel3[[#This Row],[Cash cofinanciering]])</f>
        <v/>
      </c>
      <c r="I83" s="87">
        <f>SUMIF(Materieel!D:D,$C83,Materieel!E:E)</f>
        <v>0</v>
      </c>
      <c r="K83" s="116">
        <v>58</v>
      </c>
      <c r="L83" s="35"/>
      <c r="M83" s="69"/>
      <c r="N83" s="87">
        <f>SUMIF('Werkpakket 1'!$C:$C,$L83,'Werkpakket 1'!$K:$K)+SUMIF('Werkpakket 2'!$C:$C,$L83,'Werkpakket 2'!$K:$K)+SUMIF('Werkpakket 3'!$C:$C,$L83,'Werkpakket 3'!$K:$K)+SUMIF('Werkpakket 4'!$C:$C,$L83,'Werkpakket 4'!$K:$K)+SUMIF('Werkpakket 5'!$C:$C,$L83,'Werkpakket 5'!$K:$K)+SUMIF('Werkpakket 6'!$C:$C,$L83,'Werkpakket 6'!$K:$K)+SUMIF(Projectmanagement!$C:$C,$L83,Projectmanagement!$K:$K)+SUMIF(Materieel!$D:$D,$L83,Materieel!G:G)</f>
        <v>0</v>
      </c>
      <c r="O83" s="61"/>
      <c r="P83" s="61"/>
      <c r="Q83" s="89" t="str">
        <f>IF(Tabel6[[#This Row],[Gerealiseerde kosten]]-Tabel6[[#This Row],[In kind bijdragen en cofin.]]-Tabel6[[#This Row],[Cash cofinanciering]]=0,"",Tabel6[[#This Row],[Gerealiseerde kosten]]-Tabel6[[#This Row],[In kind bijdragen en cofin.]]-Tabel6[[#This Row],[Cash cofinanciering]])</f>
        <v/>
      </c>
      <c r="R83" s="87" t="e">
        <f>SUMIF(Materieel!#REF!,$C83,Materieel!#REF!)</f>
        <v>#REF!</v>
      </c>
    </row>
    <row r="84" spans="2:18" ht="13">
      <c r="B84" s="60">
        <v>59</v>
      </c>
      <c r="C84" s="35"/>
      <c r="D84" s="69"/>
      <c r="E84" s="87">
        <f>SUMIF('Werkpakket 1'!$C:$C,$C84,'Werkpakket 1'!$G:$G)+SUMIF('Werkpakket 2'!$C:$C,$C84,'Werkpakket 2'!$G:$G)+SUMIF('Werkpakket 3'!$C:$C,$C84,'Werkpakket 3'!$G:$G)+SUMIF('Werkpakket 4'!$C:$C,$C84,'Werkpakket 4'!$G:$G)+SUMIF('Werkpakket 5'!$C:$C,$C84,'Werkpakket 5'!$G:$G)+SUMIF('Werkpakket 6'!$C:$C,$C84,'Werkpakket 6'!$G:$G)+SUMIF(Projectmanagement!$C:$C,$C84,Projectmanagement!$G:$G)+SUMIF(Materieel!D:D,$C84,Materieel!E:E)</f>
        <v>0</v>
      </c>
      <c r="F84" s="79"/>
      <c r="G84" s="79"/>
      <c r="H84" s="89" t="str">
        <f>IF(Tabel3[[#This Row],[Begrote kosten]]-Tabel3[[#This Row],[In kind bijdragen en cofin.]]-Tabel3[[#This Row],[Cash cofinanciering]]=0,"",Tabel3[[#This Row],[Begrote kosten]]-Tabel3[[#This Row],[In kind bijdragen en cofin.]]-Tabel3[[#This Row],[Cash cofinanciering]])</f>
        <v/>
      </c>
      <c r="I84" s="87">
        <f>SUMIF(Materieel!D:D,$C84,Materieel!E:E)</f>
        <v>0</v>
      </c>
      <c r="K84" s="116">
        <v>59</v>
      </c>
      <c r="L84" s="35"/>
      <c r="M84" s="69"/>
      <c r="N84" s="87">
        <f>SUMIF('Werkpakket 1'!$C:$C,$L84,'Werkpakket 1'!$K:$K)+SUMIF('Werkpakket 2'!$C:$C,$L84,'Werkpakket 2'!$K:$K)+SUMIF('Werkpakket 3'!$C:$C,$L84,'Werkpakket 3'!$K:$K)+SUMIF('Werkpakket 4'!$C:$C,$L84,'Werkpakket 4'!$K:$K)+SUMIF('Werkpakket 5'!$C:$C,$L84,'Werkpakket 5'!$K:$K)+SUMIF('Werkpakket 6'!$C:$C,$L84,'Werkpakket 6'!$K:$K)+SUMIF(Projectmanagement!$C:$C,$L84,Projectmanagement!$K:$K)+SUMIF(Materieel!$D:$D,$L84,Materieel!G:G)</f>
        <v>0</v>
      </c>
      <c r="O84" s="61"/>
      <c r="P84" s="61"/>
      <c r="Q84" s="89" t="str">
        <f>IF(Tabel6[[#This Row],[Gerealiseerde kosten]]-Tabel6[[#This Row],[In kind bijdragen en cofin.]]-Tabel6[[#This Row],[Cash cofinanciering]]=0,"",Tabel6[[#This Row],[Gerealiseerde kosten]]-Tabel6[[#This Row],[In kind bijdragen en cofin.]]-Tabel6[[#This Row],[Cash cofinanciering]])</f>
        <v/>
      </c>
      <c r="R84" s="87" t="e">
        <f>SUMIF(Materieel!#REF!,$C84,Materieel!#REF!)</f>
        <v>#REF!</v>
      </c>
    </row>
    <row r="85" spans="2:18" ht="13">
      <c r="B85" s="60">
        <v>60</v>
      </c>
      <c r="C85" s="35"/>
      <c r="D85" s="69"/>
      <c r="E85" s="87">
        <f>SUMIF('Werkpakket 1'!$C:$C,$C85,'Werkpakket 1'!$G:$G)+SUMIF('Werkpakket 2'!$C:$C,$C85,'Werkpakket 2'!$G:$G)+SUMIF('Werkpakket 3'!$C:$C,$C85,'Werkpakket 3'!$G:$G)+SUMIF('Werkpakket 4'!$C:$C,$C85,'Werkpakket 4'!$G:$G)+SUMIF('Werkpakket 5'!$C:$C,$C85,'Werkpakket 5'!$G:$G)+SUMIF('Werkpakket 6'!$C:$C,$C85,'Werkpakket 6'!$G:$G)+SUMIF(Projectmanagement!$C:$C,$C85,Projectmanagement!$G:$G)+SUMIF(Materieel!D:D,$C85,Materieel!E:E)</f>
        <v>0</v>
      </c>
      <c r="F85" s="79"/>
      <c r="G85" s="79"/>
      <c r="H85" s="89" t="str">
        <f>IF(Tabel3[[#This Row],[Begrote kosten]]-Tabel3[[#This Row],[In kind bijdragen en cofin.]]-Tabel3[[#This Row],[Cash cofinanciering]]=0,"",Tabel3[[#This Row],[Begrote kosten]]-Tabel3[[#This Row],[In kind bijdragen en cofin.]]-Tabel3[[#This Row],[Cash cofinanciering]])</f>
        <v/>
      </c>
      <c r="I85" s="87">
        <f>SUMIF(Materieel!D:D,$C85,Materieel!E:E)</f>
        <v>0</v>
      </c>
      <c r="K85" s="116">
        <v>60</v>
      </c>
      <c r="L85" s="35"/>
      <c r="M85" s="69"/>
      <c r="N85" s="87">
        <f>SUMIF('Werkpakket 1'!$C:$C,$L85,'Werkpakket 1'!$K:$K)+SUMIF('Werkpakket 2'!$C:$C,$L85,'Werkpakket 2'!$K:$K)+SUMIF('Werkpakket 3'!$C:$C,$L85,'Werkpakket 3'!$K:$K)+SUMIF('Werkpakket 4'!$C:$C,$L85,'Werkpakket 4'!$K:$K)+SUMIF('Werkpakket 5'!$C:$C,$L85,'Werkpakket 5'!$K:$K)+SUMIF('Werkpakket 6'!$C:$C,$L85,'Werkpakket 6'!$K:$K)+SUMIF(Projectmanagement!$C:$C,$L85,Projectmanagement!$K:$K)+SUMIF(Materieel!$D:$D,$L85,Materieel!G:G)</f>
        <v>0</v>
      </c>
      <c r="O85" s="61"/>
      <c r="P85" s="61"/>
      <c r="Q85" s="89" t="str">
        <f>IF(Tabel6[[#This Row],[Gerealiseerde kosten]]-Tabel6[[#This Row],[In kind bijdragen en cofin.]]-Tabel6[[#This Row],[Cash cofinanciering]]=0,"",Tabel6[[#This Row],[Gerealiseerde kosten]]-Tabel6[[#This Row],[In kind bijdragen en cofin.]]-Tabel6[[#This Row],[Cash cofinanciering]])</f>
        <v/>
      </c>
      <c r="R85" s="87" t="e">
        <f>SUMIF(Materieel!#REF!,$C85,Materieel!#REF!)</f>
        <v>#REF!</v>
      </c>
    </row>
    <row r="86" spans="2:18" ht="13">
      <c r="B86" s="60">
        <v>61</v>
      </c>
      <c r="C86" s="35"/>
      <c r="D86" s="69"/>
      <c r="E86" s="87">
        <f>SUMIF('Werkpakket 1'!$C:$C,$C86,'Werkpakket 1'!$G:$G)+SUMIF('Werkpakket 2'!$C:$C,$C86,'Werkpakket 2'!$G:$G)+SUMIF('Werkpakket 3'!$C:$C,$C86,'Werkpakket 3'!$G:$G)+SUMIF('Werkpakket 4'!$C:$C,$C86,'Werkpakket 4'!$G:$G)+SUMIF('Werkpakket 5'!$C:$C,$C86,'Werkpakket 5'!$G:$G)+SUMIF('Werkpakket 6'!$C:$C,$C86,'Werkpakket 6'!$G:$G)+SUMIF(Projectmanagement!$C:$C,$C86,Projectmanagement!$G:$G)+SUMIF(Materieel!D:D,$C86,Materieel!E:E)</f>
        <v>0</v>
      </c>
      <c r="F86" s="79"/>
      <c r="G86" s="79"/>
      <c r="H86" s="89" t="str">
        <f>IF(Tabel3[[#This Row],[Begrote kosten]]-Tabel3[[#This Row],[In kind bijdragen en cofin.]]-Tabel3[[#This Row],[Cash cofinanciering]]=0,"",Tabel3[[#This Row],[Begrote kosten]]-Tabel3[[#This Row],[In kind bijdragen en cofin.]]-Tabel3[[#This Row],[Cash cofinanciering]])</f>
        <v/>
      </c>
      <c r="I86" s="87">
        <f>SUMIF(Materieel!D:D,$C86,Materieel!E:E)</f>
        <v>0</v>
      </c>
      <c r="K86" s="116">
        <v>61</v>
      </c>
      <c r="L86" s="35"/>
      <c r="M86" s="69"/>
      <c r="N86" s="87">
        <f>SUMIF('Werkpakket 1'!$C:$C,$L86,'Werkpakket 1'!$K:$K)+SUMIF('Werkpakket 2'!$C:$C,$L86,'Werkpakket 2'!$K:$K)+SUMIF('Werkpakket 3'!$C:$C,$L86,'Werkpakket 3'!$K:$K)+SUMIF('Werkpakket 4'!$C:$C,$L86,'Werkpakket 4'!$K:$K)+SUMIF('Werkpakket 5'!$C:$C,$L86,'Werkpakket 5'!$K:$K)+SUMIF('Werkpakket 6'!$C:$C,$L86,'Werkpakket 6'!$K:$K)+SUMIF(Projectmanagement!$C:$C,$L86,Projectmanagement!$K:$K)+SUMIF(Materieel!$D:$D,$L86,Materieel!G:G)</f>
        <v>0</v>
      </c>
      <c r="O86" s="61"/>
      <c r="P86" s="61"/>
      <c r="Q86" s="89" t="str">
        <f>IF(Tabel6[[#This Row],[Gerealiseerde kosten]]-Tabel6[[#This Row],[In kind bijdragen en cofin.]]-Tabel6[[#This Row],[Cash cofinanciering]]=0,"",Tabel6[[#This Row],[Gerealiseerde kosten]]-Tabel6[[#This Row],[In kind bijdragen en cofin.]]-Tabel6[[#This Row],[Cash cofinanciering]])</f>
        <v/>
      </c>
      <c r="R86" s="87" t="e">
        <f>SUMIF(Materieel!#REF!,$C86,Materieel!#REF!)</f>
        <v>#REF!</v>
      </c>
    </row>
    <row r="87" spans="2:18" ht="13">
      <c r="B87" s="60">
        <v>62</v>
      </c>
      <c r="C87" s="35"/>
      <c r="D87" s="69"/>
      <c r="E87" s="87">
        <f>SUMIF('Werkpakket 1'!$C:$C,$C87,'Werkpakket 1'!$G:$G)+SUMIF('Werkpakket 2'!$C:$C,$C87,'Werkpakket 2'!$G:$G)+SUMIF('Werkpakket 3'!$C:$C,$C87,'Werkpakket 3'!$G:$G)+SUMIF('Werkpakket 4'!$C:$C,$C87,'Werkpakket 4'!$G:$G)+SUMIF('Werkpakket 5'!$C:$C,$C87,'Werkpakket 5'!$G:$G)+SUMIF('Werkpakket 6'!$C:$C,$C87,'Werkpakket 6'!$G:$G)+SUMIF(Projectmanagement!$C:$C,$C87,Projectmanagement!$G:$G)+SUMIF(Materieel!D:D,$C87,Materieel!E:E)</f>
        <v>0</v>
      </c>
      <c r="F87" s="79"/>
      <c r="G87" s="79"/>
      <c r="H87" s="89" t="str">
        <f>IF(Tabel3[[#This Row],[Begrote kosten]]-Tabel3[[#This Row],[In kind bijdragen en cofin.]]-Tabel3[[#This Row],[Cash cofinanciering]]=0,"",Tabel3[[#This Row],[Begrote kosten]]-Tabel3[[#This Row],[In kind bijdragen en cofin.]]-Tabel3[[#This Row],[Cash cofinanciering]])</f>
        <v/>
      </c>
      <c r="I87" s="87">
        <f>SUMIF(Materieel!D:D,$C87,Materieel!E:E)</f>
        <v>0</v>
      </c>
      <c r="K87" s="116">
        <v>62</v>
      </c>
      <c r="L87" s="35"/>
      <c r="M87" s="69"/>
      <c r="N87" s="87">
        <f>SUMIF('Werkpakket 1'!$C:$C,$L87,'Werkpakket 1'!$K:$K)+SUMIF('Werkpakket 2'!$C:$C,$L87,'Werkpakket 2'!$K:$K)+SUMIF('Werkpakket 3'!$C:$C,$L87,'Werkpakket 3'!$K:$K)+SUMIF('Werkpakket 4'!$C:$C,$L87,'Werkpakket 4'!$K:$K)+SUMIF('Werkpakket 5'!$C:$C,$L87,'Werkpakket 5'!$K:$K)+SUMIF('Werkpakket 6'!$C:$C,$L87,'Werkpakket 6'!$K:$K)+SUMIF(Projectmanagement!$C:$C,$L87,Projectmanagement!$K:$K)+SUMIF(Materieel!$D:$D,$L87,Materieel!G:G)</f>
        <v>0</v>
      </c>
      <c r="O87" s="61"/>
      <c r="P87" s="61"/>
      <c r="Q87" s="89" t="str">
        <f>IF(Tabel6[[#This Row],[Gerealiseerde kosten]]-Tabel6[[#This Row],[In kind bijdragen en cofin.]]-Tabel6[[#This Row],[Cash cofinanciering]]=0,"",Tabel6[[#This Row],[Gerealiseerde kosten]]-Tabel6[[#This Row],[In kind bijdragen en cofin.]]-Tabel6[[#This Row],[Cash cofinanciering]])</f>
        <v/>
      </c>
      <c r="R87" s="87" t="e">
        <f>SUMIF(Materieel!#REF!,$C87,Materieel!#REF!)</f>
        <v>#REF!</v>
      </c>
    </row>
    <row r="88" spans="2:18" ht="13">
      <c r="B88" s="60">
        <v>63</v>
      </c>
      <c r="C88" s="35"/>
      <c r="D88" s="69"/>
      <c r="E88" s="87">
        <f>SUMIF('Werkpakket 1'!$C:$C,$C88,'Werkpakket 1'!$G:$G)+SUMIF('Werkpakket 2'!$C:$C,$C88,'Werkpakket 2'!$G:$G)+SUMIF('Werkpakket 3'!$C:$C,$C88,'Werkpakket 3'!$G:$G)+SUMIF('Werkpakket 4'!$C:$C,$C88,'Werkpakket 4'!$G:$G)+SUMIF('Werkpakket 5'!$C:$C,$C88,'Werkpakket 5'!$G:$G)+SUMIF('Werkpakket 6'!$C:$C,$C88,'Werkpakket 6'!$G:$G)+SUMIF(Projectmanagement!$C:$C,$C88,Projectmanagement!$G:$G)+SUMIF(Materieel!D:D,$C88,Materieel!E:E)</f>
        <v>0</v>
      </c>
      <c r="F88" s="79"/>
      <c r="G88" s="79"/>
      <c r="H88" s="89" t="str">
        <f>IF(Tabel3[[#This Row],[Begrote kosten]]-Tabel3[[#This Row],[In kind bijdragen en cofin.]]-Tabel3[[#This Row],[Cash cofinanciering]]=0,"",Tabel3[[#This Row],[Begrote kosten]]-Tabel3[[#This Row],[In kind bijdragen en cofin.]]-Tabel3[[#This Row],[Cash cofinanciering]])</f>
        <v/>
      </c>
      <c r="I88" s="87">
        <f>SUMIF(Materieel!D:D,$C88,Materieel!E:E)</f>
        <v>0</v>
      </c>
      <c r="K88" s="116">
        <v>63</v>
      </c>
      <c r="L88" s="35"/>
      <c r="M88" s="69"/>
      <c r="N88" s="87">
        <f>SUMIF('Werkpakket 1'!$C:$C,$L88,'Werkpakket 1'!$K:$K)+SUMIF('Werkpakket 2'!$C:$C,$L88,'Werkpakket 2'!$K:$K)+SUMIF('Werkpakket 3'!$C:$C,$L88,'Werkpakket 3'!$K:$K)+SUMIF('Werkpakket 4'!$C:$C,$L88,'Werkpakket 4'!$K:$K)+SUMIF('Werkpakket 5'!$C:$C,$L88,'Werkpakket 5'!$K:$K)+SUMIF('Werkpakket 6'!$C:$C,$L88,'Werkpakket 6'!$K:$K)+SUMIF(Projectmanagement!$C:$C,$L88,Projectmanagement!$K:$K)+SUMIF(Materieel!$D:$D,$L88,Materieel!G:G)</f>
        <v>0</v>
      </c>
      <c r="O88" s="61"/>
      <c r="P88" s="61"/>
      <c r="Q88" s="89" t="str">
        <f>IF(Tabel6[[#This Row],[Gerealiseerde kosten]]-Tabel6[[#This Row],[In kind bijdragen en cofin.]]-Tabel6[[#This Row],[Cash cofinanciering]]=0,"",Tabel6[[#This Row],[Gerealiseerde kosten]]-Tabel6[[#This Row],[In kind bijdragen en cofin.]]-Tabel6[[#This Row],[Cash cofinanciering]])</f>
        <v/>
      </c>
      <c r="R88" s="87" t="e">
        <f>SUMIF(Materieel!#REF!,$C88,Materieel!#REF!)</f>
        <v>#REF!</v>
      </c>
    </row>
    <row r="89" spans="2:18" ht="13">
      <c r="B89" s="60">
        <v>64</v>
      </c>
      <c r="C89" s="35"/>
      <c r="D89" s="69"/>
      <c r="E89" s="87">
        <f>SUMIF('Werkpakket 1'!$C:$C,$C89,'Werkpakket 1'!$G:$G)+SUMIF('Werkpakket 2'!$C:$C,$C89,'Werkpakket 2'!$G:$G)+SUMIF('Werkpakket 3'!$C:$C,$C89,'Werkpakket 3'!$G:$G)+SUMIF('Werkpakket 4'!$C:$C,$C89,'Werkpakket 4'!$G:$G)+SUMIF('Werkpakket 5'!$C:$C,$C89,'Werkpakket 5'!$G:$G)+SUMIF('Werkpakket 6'!$C:$C,$C89,'Werkpakket 6'!$G:$G)+SUMIF(Projectmanagement!$C:$C,$C89,Projectmanagement!$G:$G)+SUMIF(Materieel!D:D,$C89,Materieel!E:E)</f>
        <v>0</v>
      </c>
      <c r="F89" s="79"/>
      <c r="G89" s="79"/>
      <c r="H89" s="89" t="str">
        <f>IF(Tabel3[[#This Row],[Begrote kosten]]-Tabel3[[#This Row],[In kind bijdragen en cofin.]]-Tabel3[[#This Row],[Cash cofinanciering]]=0,"",Tabel3[[#This Row],[Begrote kosten]]-Tabel3[[#This Row],[In kind bijdragen en cofin.]]-Tabel3[[#This Row],[Cash cofinanciering]])</f>
        <v/>
      </c>
      <c r="I89" s="87">
        <f>SUMIF(Materieel!D:D,$C89,Materieel!E:E)</f>
        <v>0</v>
      </c>
      <c r="K89" s="116">
        <v>64</v>
      </c>
      <c r="L89" s="35"/>
      <c r="M89" s="69"/>
      <c r="N89" s="87">
        <f>SUMIF('Werkpakket 1'!$C:$C,$L89,'Werkpakket 1'!$K:$K)+SUMIF('Werkpakket 2'!$C:$C,$L89,'Werkpakket 2'!$K:$K)+SUMIF('Werkpakket 3'!$C:$C,$L89,'Werkpakket 3'!$K:$K)+SUMIF('Werkpakket 4'!$C:$C,$L89,'Werkpakket 4'!$K:$K)+SUMIF('Werkpakket 5'!$C:$C,$L89,'Werkpakket 5'!$K:$K)+SUMIF('Werkpakket 6'!$C:$C,$L89,'Werkpakket 6'!$K:$K)+SUMIF(Projectmanagement!$C:$C,$L89,Projectmanagement!$K:$K)+SUMIF(Materieel!$D:$D,$L89,Materieel!G:G)</f>
        <v>0</v>
      </c>
      <c r="O89" s="61"/>
      <c r="P89" s="61"/>
      <c r="Q89" s="89" t="str">
        <f>IF(Tabel6[[#This Row],[Gerealiseerde kosten]]-Tabel6[[#This Row],[In kind bijdragen en cofin.]]-Tabel6[[#This Row],[Cash cofinanciering]]=0,"",Tabel6[[#This Row],[Gerealiseerde kosten]]-Tabel6[[#This Row],[In kind bijdragen en cofin.]]-Tabel6[[#This Row],[Cash cofinanciering]])</f>
        <v/>
      </c>
      <c r="R89" s="87" t="e">
        <f>SUMIF(Materieel!#REF!,$C89,Materieel!#REF!)</f>
        <v>#REF!</v>
      </c>
    </row>
    <row r="90" spans="2:18" ht="13">
      <c r="B90" s="60">
        <v>65</v>
      </c>
      <c r="C90" s="35"/>
      <c r="D90" s="69"/>
      <c r="E90" s="87">
        <f>SUMIF('Werkpakket 1'!$C:$C,$C90,'Werkpakket 1'!$G:$G)+SUMIF('Werkpakket 2'!$C:$C,$C90,'Werkpakket 2'!$G:$G)+SUMIF('Werkpakket 3'!$C:$C,$C90,'Werkpakket 3'!$G:$G)+SUMIF('Werkpakket 4'!$C:$C,$C90,'Werkpakket 4'!$G:$G)+SUMIF('Werkpakket 5'!$C:$C,$C90,'Werkpakket 5'!$G:$G)+SUMIF('Werkpakket 6'!$C:$C,$C90,'Werkpakket 6'!$G:$G)+SUMIF(Projectmanagement!$C:$C,$C90,Projectmanagement!$G:$G)+SUMIF(Materieel!D:D,$C90,Materieel!E:E)</f>
        <v>0</v>
      </c>
      <c r="F90" s="79"/>
      <c r="G90" s="79"/>
      <c r="H90" s="89" t="str">
        <f>IF(Tabel3[[#This Row],[Begrote kosten]]-Tabel3[[#This Row],[In kind bijdragen en cofin.]]-Tabel3[[#This Row],[Cash cofinanciering]]=0,"",Tabel3[[#This Row],[Begrote kosten]]-Tabel3[[#This Row],[In kind bijdragen en cofin.]]-Tabel3[[#This Row],[Cash cofinanciering]])</f>
        <v/>
      </c>
      <c r="I90" s="87">
        <f>SUMIF(Materieel!D:D,$C90,Materieel!E:E)</f>
        <v>0</v>
      </c>
      <c r="K90" s="116">
        <v>65</v>
      </c>
      <c r="L90" s="35"/>
      <c r="M90" s="69"/>
      <c r="N90" s="87">
        <f>SUMIF('Werkpakket 1'!$C:$C,$L90,'Werkpakket 1'!$K:$K)+SUMIF('Werkpakket 2'!$C:$C,$L90,'Werkpakket 2'!$K:$K)+SUMIF('Werkpakket 3'!$C:$C,$L90,'Werkpakket 3'!$K:$K)+SUMIF('Werkpakket 4'!$C:$C,$L90,'Werkpakket 4'!$K:$K)+SUMIF('Werkpakket 5'!$C:$C,$L90,'Werkpakket 5'!$K:$K)+SUMIF('Werkpakket 6'!$C:$C,$L90,'Werkpakket 6'!$K:$K)+SUMIF(Projectmanagement!$C:$C,$L90,Projectmanagement!$K:$K)+SUMIF(Materieel!$D:$D,$L90,Materieel!G:G)</f>
        <v>0</v>
      </c>
      <c r="O90" s="61"/>
      <c r="P90" s="61"/>
      <c r="Q90" s="89" t="str">
        <f>IF(Tabel6[[#This Row],[Gerealiseerde kosten]]-Tabel6[[#This Row],[In kind bijdragen en cofin.]]-Tabel6[[#This Row],[Cash cofinanciering]]=0,"",Tabel6[[#This Row],[Gerealiseerde kosten]]-Tabel6[[#This Row],[In kind bijdragen en cofin.]]-Tabel6[[#This Row],[Cash cofinanciering]])</f>
        <v/>
      </c>
      <c r="R90" s="87" t="e">
        <f>SUMIF(Materieel!#REF!,$C90,Materieel!#REF!)</f>
        <v>#REF!</v>
      </c>
    </row>
    <row r="91" spans="2:18" ht="13">
      <c r="B91" s="60">
        <v>66</v>
      </c>
      <c r="C91" s="35"/>
      <c r="D91" s="69"/>
      <c r="E91" s="87">
        <f>SUMIF('Werkpakket 1'!$C:$C,$C91,'Werkpakket 1'!$G:$G)+SUMIF('Werkpakket 2'!$C:$C,$C91,'Werkpakket 2'!$G:$G)+SUMIF('Werkpakket 3'!$C:$C,$C91,'Werkpakket 3'!$G:$G)+SUMIF('Werkpakket 4'!$C:$C,$C91,'Werkpakket 4'!$G:$G)+SUMIF('Werkpakket 5'!$C:$C,$C91,'Werkpakket 5'!$G:$G)+SUMIF('Werkpakket 6'!$C:$C,$C91,'Werkpakket 6'!$G:$G)+SUMIF(Projectmanagement!$C:$C,$C91,Projectmanagement!$G:$G)+SUMIF(Materieel!D:D,$C91,Materieel!E:E)</f>
        <v>0</v>
      </c>
      <c r="F91" s="79"/>
      <c r="G91" s="79"/>
      <c r="H91" s="89" t="str">
        <f>IF(Tabel3[[#This Row],[Begrote kosten]]-Tabel3[[#This Row],[In kind bijdragen en cofin.]]-Tabel3[[#This Row],[Cash cofinanciering]]=0,"",Tabel3[[#This Row],[Begrote kosten]]-Tabel3[[#This Row],[In kind bijdragen en cofin.]]-Tabel3[[#This Row],[Cash cofinanciering]])</f>
        <v/>
      </c>
      <c r="I91" s="87">
        <f>SUMIF(Materieel!D:D,$C91,Materieel!E:E)</f>
        <v>0</v>
      </c>
      <c r="K91" s="116">
        <v>66</v>
      </c>
      <c r="L91" s="35"/>
      <c r="M91" s="69"/>
      <c r="N91" s="87">
        <f>SUMIF('Werkpakket 1'!$C:$C,$L91,'Werkpakket 1'!$K:$K)+SUMIF('Werkpakket 2'!$C:$C,$L91,'Werkpakket 2'!$K:$K)+SUMIF('Werkpakket 3'!$C:$C,$L91,'Werkpakket 3'!$K:$K)+SUMIF('Werkpakket 4'!$C:$C,$L91,'Werkpakket 4'!$K:$K)+SUMIF('Werkpakket 5'!$C:$C,$L91,'Werkpakket 5'!$K:$K)+SUMIF('Werkpakket 6'!$C:$C,$L91,'Werkpakket 6'!$K:$K)+SUMIF(Projectmanagement!$C:$C,$L91,Projectmanagement!$K:$K)+SUMIF(Materieel!$D:$D,$L91,Materieel!G:G)</f>
        <v>0</v>
      </c>
      <c r="O91" s="61"/>
      <c r="P91" s="61"/>
      <c r="Q91" s="89" t="str">
        <f>IF(Tabel6[[#This Row],[Gerealiseerde kosten]]-Tabel6[[#This Row],[In kind bijdragen en cofin.]]-Tabel6[[#This Row],[Cash cofinanciering]]=0,"",Tabel6[[#This Row],[Gerealiseerde kosten]]-Tabel6[[#This Row],[In kind bijdragen en cofin.]]-Tabel6[[#This Row],[Cash cofinanciering]])</f>
        <v/>
      </c>
      <c r="R91" s="87" t="e">
        <f>SUMIF(Materieel!#REF!,$C91,Materieel!#REF!)</f>
        <v>#REF!</v>
      </c>
    </row>
    <row r="92" spans="2:18" ht="13">
      <c r="B92" s="60">
        <v>67</v>
      </c>
      <c r="C92" s="35"/>
      <c r="D92" s="69"/>
      <c r="E92" s="87">
        <f>SUMIF('Werkpakket 1'!$C:$C,$C92,'Werkpakket 1'!$G:$G)+SUMIF('Werkpakket 2'!$C:$C,$C92,'Werkpakket 2'!$G:$G)+SUMIF('Werkpakket 3'!$C:$C,$C92,'Werkpakket 3'!$G:$G)+SUMIF('Werkpakket 4'!$C:$C,$C92,'Werkpakket 4'!$G:$G)+SUMIF('Werkpakket 5'!$C:$C,$C92,'Werkpakket 5'!$G:$G)+SUMIF('Werkpakket 6'!$C:$C,$C92,'Werkpakket 6'!$G:$G)+SUMIF(Projectmanagement!$C:$C,$C92,Projectmanagement!$G:$G)+SUMIF(Materieel!D:D,$C92,Materieel!E:E)</f>
        <v>0</v>
      </c>
      <c r="F92" s="79"/>
      <c r="G92" s="79"/>
      <c r="H92" s="89" t="str">
        <f>IF(Tabel3[[#This Row],[Begrote kosten]]-Tabel3[[#This Row],[In kind bijdragen en cofin.]]-Tabel3[[#This Row],[Cash cofinanciering]]=0,"",Tabel3[[#This Row],[Begrote kosten]]-Tabel3[[#This Row],[In kind bijdragen en cofin.]]-Tabel3[[#This Row],[Cash cofinanciering]])</f>
        <v/>
      </c>
      <c r="I92" s="87">
        <f>SUMIF(Materieel!D:D,$C92,Materieel!E:E)</f>
        <v>0</v>
      </c>
      <c r="K92" s="116">
        <v>67</v>
      </c>
      <c r="L92" s="35"/>
      <c r="M92" s="69"/>
      <c r="N92" s="87">
        <f>SUMIF('Werkpakket 1'!$C:$C,$L92,'Werkpakket 1'!$K:$K)+SUMIF('Werkpakket 2'!$C:$C,$L92,'Werkpakket 2'!$K:$K)+SUMIF('Werkpakket 3'!$C:$C,$L92,'Werkpakket 3'!$K:$K)+SUMIF('Werkpakket 4'!$C:$C,$L92,'Werkpakket 4'!$K:$K)+SUMIF('Werkpakket 5'!$C:$C,$L92,'Werkpakket 5'!$K:$K)+SUMIF('Werkpakket 6'!$C:$C,$L92,'Werkpakket 6'!$K:$K)+SUMIF(Projectmanagement!$C:$C,$L92,Projectmanagement!$K:$K)+SUMIF(Materieel!$D:$D,$L92,Materieel!G:G)</f>
        <v>0</v>
      </c>
      <c r="O92" s="61"/>
      <c r="P92" s="61"/>
      <c r="Q92" s="89" t="str">
        <f>IF(Tabel6[[#This Row],[Gerealiseerde kosten]]-Tabel6[[#This Row],[In kind bijdragen en cofin.]]-Tabel6[[#This Row],[Cash cofinanciering]]=0,"",Tabel6[[#This Row],[Gerealiseerde kosten]]-Tabel6[[#This Row],[In kind bijdragen en cofin.]]-Tabel6[[#This Row],[Cash cofinanciering]])</f>
        <v/>
      </c>
      <c r="R92" s="87" t="e">
        <f>SUMIF(Materieel!#REF!,$C92,Materieel!#REF!)</f>
        <v>#REF!</v>
      </c>
    </row>
    <row r="93" spans="2:18" ht="13">
      <c r="B93" s="60">
        <v>68</v>
      </c>
      <c r="C93" s="35"/>
      <c r="D93" s="69"/>
      <c r="E93" s="87">
        <f>SUMIF('Werkpakket 1'!$C:$C,$C93,'Werkpakket 1'!$G:$G)+SUMIF('Werkpakket 2'!$C:$C,$C93,'Werkpakket 2'!$G:$G)+SUMIF('Werkpakket 3'!$C:$C,$C93,'Werkpakket 3'!$G:$G)+SUMIF('Werkpakket 4'!$C:$C,$C93,'Werkpakket 4'!$G:$G)+SUMIF('Werkpakket 5'!$C:$C,$C93,'Werkpakket 5'!$G:$G)+SUMIF('Werkpakket 6'!$C:$C,$C93,'Werkpakket 6'!$G:$G)+SUMIF(Projectmanagement!$C:$C,$C93,Projectmanagement!$G:$G)+SUMIF(Materieel!D:D,$C93,Materieel!E:E)</f>
        <v>0</v>
      </c>
      <c r="F93" s="79"/>
      <c r="G93" s="79"/>
      <c r="H93" s="89" t="str">
        <f>IF(Tabel3[[#This Row],[Begrote kosten]]-Tabel3[[#This Row],[In kind bijdragen en cofin.]]-Tabel3[[#This Row],[Cash cofinanciering]]=0,"",Tabel3[[#This Row],[Begrote kosten]]-Tabel3[[#This Row],[In kind bijdragen en cofin.]]-Tabel3[[#This Row],[Cash cofinanciering]])</f>
        <v/>
      </c>
      <c r="I93" s="87">
        <f>SUMIF(Materieel!D:D,$C93,Materieel!E:E)</f>
        <v>0</v>
      </c>
      <c r="K93" s="116">
        <v>68</v>
      </c>
      <c r="L93" s="35"/>
      <c r="M93" s="69"/>
      <c r="N93" s="87">
        <f>SUMIF('Werkpakket 1'!$C:$C,$L93,'Werkpakket 1'!$K:$K)+SUMIF('Werkpakket 2'!$C:$C,$L93,'Werkpakket 2'!$K:$K)+SUMIF('Werkpakket 3'!$C:$C,$L93,'Werkpakket 3'!$K:$K)+SUMIF('Werkpakket 4'!$C:$C,$L93,'Werkpakket 4'!$K:$K)+SUMIF('Werkpakket 5'!$C:$C,$L93,'Werkpakket 5'!$K:$K)+SUMIF('Werkpakket 6'!$C:$C,$L93,'Werkpakket 6'!$K:$K)+SUMIF(Projectmanagement!$C:$C,$L93,Projectmanagement!$K:$K)+SUMIF(Materieel!$D:$D,$L93,Materieel!G:G)</f>
        <v>0</v>
      </c>
      <c r="O93" s="61"/>
      <c r="P93" s="61"/>
      <c r="Q93" s="89" t="str">
        <f>IF(Tabel6[[#This Row],[Gerealiseerde kosten]]-Tabel6[[#This Row],[In kind bijdragen en cofin.]]-Tabel6[[#This Row],[Cash cofinanciering]]=0,"",Tabel6[[#This Row],[Gerealiseerde kosten]]-Tabel6[[#This Row],[In kind bijdragen en cofin.]]-Tabel6[[#This Row],[Cash cofinanciering]])</f>
        <v/>
      </c>
      <c r="R93" s="87" t="e">
        <f>SUMIF(Materieel!#REF!,$C93,Materieel!#REF!)</f>
        <v>#REF!</v>
      </c>
    </row>
    <row r="94" spans="2:18" ht="13">
      <c r="B94" s="60">
        <v>69</v>
      </c>
      <c r="C94" s="35"/>
      <c r="D94" s="69"/>
      <c r="E94" s="87">
        <f>SUMIF('Werkpakket 1'!$C:$C,$C94,'Werkpakket 1'!$G:$G)+SUMIF('Werkpakket 2'!$C:$C,$C94,'Werkpakket 2'!$G:$G)+SUMIF('Werkpakket 3'!$C:$C,$C94,'Werkpakket 3'!$G:$G)+SUMIF('Werkpakket 4'!$C:$C,$C94,'Werkpakket 4'!$G:$G)+SUMIF('Werkpakket 5'!$C:$C,$C94,'Werkpakket 5'!$G:$G)+SUMIF('Werkpakket 6'!$C:$C,$C94,'Werkpakket 6'!$G:$G)+SUMIF(Projectmanagement!$C:$C,$C94,Projectmanagement!$G:$G)+SUMIF(Materieel!D:D,$C94,Materieel!E:E)</f>
        <v>0</v>
      </c>
      <c r="F94" s="79"/>
      <c r="G94" s="79"/>
      <c r="H94" s="89" t="str">
        <f>IF(Tabel3[[#This Row],[Begrote kosten]]-Tabel3[[#This Row],[In kind bijdragen en cofin.]]-Tabel3[[#This Row],[Cash cofinanciering]]=0,"",Tabel3[[#This Row],[Begrote kosten]]-Tabel3[[#This Row],[In kind bijdragen en cofin.]]-Tabel3[[#This Row],[Cash cofinanciering]])</f>
        <v/>
      </c>
      <c r="I94" s="87">
        <f>SUMIF(Materieel!D:D,$C94,Materieel!E:E)</f>
        <v>0</v>
      </c>
      <c r="K94" s="116">
        <v>69</v>
      </c>
      <c r="L94" s="35"/>
      <c r="M94" s="69"/>
      <c r="N94" s="87">
        <f>SUMIF('Werkpakket 1'!$C:$C,$L94,'Werkpakket 1'!$K:$K)+SUMIF('Werkpakket 2'!$C:$C,$L94,'Werkpakket 2'!$K:$K)+SUMIF('Werkpakket 3'!$C:$C,$L94,'Werkpakket 3'!$K:$K)+SUMIF('Werkpakket 4'!$C:$C,$L94,'Werkpakket 4'!$K:$K)+SUMIF('Werkpakket 5'!$C:$C,$L94,'Werkpakket 5'!$K:$K)+SUMIF('Werkpakket 6'!$C:$C,$L94,'Werkpakket 6'!$K:$K)+SUMIF(Projectmanagement!$C:$C,$L94,Projectmanagement!$K:$K)+SUMIF(Materieel!$D:$D,$L94,Materieel!G:G)</f>
        <v>0</v>
      </c>
      <c r="O94" s="61"/>
      <c r="P94" s="61"/>
      <c r="Q94" s="89" t="str">
        <f>IF(Tabel6[[#This Row],[Gerealiseerde kosten]]-Tabel6[[#This Row],[In kind bijdragen en cofin.]]-Tabel6[[#This Row],[Cash cofinanciering]]=0,"",Tabel6[[#This Row],[Gerealiseerde kosten]]-Tabel6[[#This Row],[In kind bijdragen en cofin.]]-Tabel6[[#This Row],[Cash cofinanciering]])</f>
        <v/>
      </c>
      <c r="R94" s="87" t="e">
        <f>SUMIF(Materieel!#REF!,$C94,Materieel!#REF!)</f>
        <v>#REF!</v>
      </c>
    </row>
    <row r="95" spans="2:18" ht="13">
      <c r="B95" s="60">
        <v>70</v>
      </c>
      <c r="C95" s="35"/>
      <c r="D95" s="69"/>
      <c r="E95" s="87">
        <f>SUMIF('Werkpakket 1'!$C:$C,$C95,'Werkpakket 1'!$G:$G)+SUMIF('Werkpakket 2'!$C:$C,$C95,'Werkpakket 2'!$G:$G)+SUMIF('Werkpakket 3'!$C:$C,$C95,'Werkpakket 3'!$G:$G)+SUMIF('Werkpakket 4'!$C:$C,$C95,'Werkpakket 4'!$G:$G)+SUMIF('Werkpakket 5'!$C:$C,$C95,'Werkpakket 5'!$G:$G)+SUMIF('Werkpakket 6'!$C:$C,$C95,'Werkpakket 6'!$G:$G)+SUMIF(Projectmanagement!$C:$C,$C95,Projectmanagement!$G:$G)+SUMIF(Materieel!D:D,$C95,Materieel!E:E)</f>
        <v>0</v>
      </c>
      <c r="F95" s="79"/>
      <c r="G95" s="79"/>
      <c r="H95" s="89" t="str">
        <f>IF(Tabel3[[#This Row],[Begrote kosten]]-Tabel3[[#This Row],[In kind bijdragen en cofin.]]-Tabel3[[#This Row],[Cash cofinanciering]]=0,"",Tabel3[[#This Row],[Begrote kosten]]-Tabel3[[#This Row],[In kind bijdragen en cofin.]]-Tabel3[[#This Row],[Cash cofinanciering]])</f>
        <v/>
      </c>
      <c r="I95" s="87">
        <f>SUMIF(Materieel!D:D,$C95,Materieel!E:E)</f>
        <v>0</v>
      </c>
      <c r="K95" s="116">
        <v>70</v>
      </c>
      <c r="L95" s="35"/>
      <c r="M95" s="69"/>
      <c r="N95" s="87">
        <f>SUMIF('Werkpakket 1'!$C:$C,$L95,'Werkpakket 1'!$K:$K)+SUMIF('Werkpakket 2'!$C:$C,$L95,'Werkpakket 2'!$K:$K)+SUMIF('Werkpakket 3'!$C:$C,$L95,'Werkpakket 3'!$K:$K)+SUMIF('Werkpakket 4'!$C:$C,$L95,'Werkpakket 4'!$K:$K)+SUMIF('Werkpakket 5'!$C:$C,$L95,'Werkpakket 5'!$K:$K)+SUMIF('Werkpakket 6'!$C:$C,$L95,'Werkpakket 6'!$K:$K)+SUMIF(Projectmanagement!$C:$C,$L95,Projectmanagement!$K:$K)+SUMIF(Materieel!$D:$D,$L95,Materieel!G:G)</f>
        <v>0</v>
      </c>
      <c r="O95" s="61"/>
      <c r="P95" s="61"/>
      <c r="Q95" s="89" t="str">
        <f>IF(Tabel6[[#This Row],[Gerealiseerde kosten]]-Tabel6[[#This Row],[In kind bijdragen en cofin.]]-Tabel6[[#This Row],[Cash cofinanciering]]=0,"",Tabel6[[#This Row],[Gerealiseerde kosten]]-Tabel6[[#This Row],[In kind bijdragen en cofin.]]-Tabel6[[#This Row],[Cash cofinanciering]])</f>
        <v/>
      </c>
      <c r="R95" s="87" t="e">
        <f>SUMIF(Materieel!#REF!,$C95,Materieel!#REF!)</f>
        <v>#REF!</v>
      </c>
    </row>
    <row r="96" spans="2:18" ht="13">
      <c r="B96" s="60">
        <v>71</v>
      </c>
      <c r="C96" s="35"/>
      <c r="D96" s="69"/>
      <c r="E96" s="87">
        <f>SUMIF('Werkpakket 1'!$C:$C,$C96,'Werkpakket 1'!$G:$G)+SUMIF('Werkpakket 2'!$C:$C,$C96,'Werkpakket 2'!$G:$G)+SUMIF('Werkpakket 3'!$C:$C,$C96,'Werkpakket 3'!$G:$G)+SUMIF('Werkpakket 4'!$C:$C,$C96,'Werkpakket 4'!$G:$G)+SUMIF('Werkpakket 5'!$C:$C,$C96,'Werkpakket 5'!$G:$G)+SUMIF('Werkpakket 6'!$C:$C,$C96,'Werkpakket 6'!$G:$G)+SUMIF(Projectmanagement!$C:$C,$C96,Projectmanagement!$G:$G)+SUMIF(Materieel!D:D,$C96,Materieel!E:E)</f>
        <v>0</v>
      </c>
      <c r="F96" s="79"/>
      <c r="G96" s="79"/>
      <c r="H96" s="89" t="str">
        <f>IF(Tabel3[[#This Row],[Begrote kosten]]-Tabel3[[#This Row],[In kind bijdragen en cofin.]]-Tabel3[[#This Row],[Cash cofinanciering]]=0,"",Tabel3[[#This Row],[Begrote kosten]]-Tabel3[[#This Row],[In kind bijdragen en cofin.]]-Tabel3[[#This Row],[Cash cofinanciering]])</f>
        <v/>
      </c>
      <c r="I96" s="87">
        <f>SUMIF(Materieel!D:D,$C96,Materieel!E:E)</f>
        <v>0</v>
      </c>
      <c r="K96" s="116">
        <v>71</v>
      </c>
      <c r="L96" s="35"/>
      <c r="M96" s="69"/>
      <c r="N96" s="87">
        <f>SUMIF('Werkpakket 1'!$C:$C,$L96,'Werkpakket 1'!$K:$K)+SUMIF('Werkpakket 2'!$C:$C,$L96,'Werkpakket 2'!$K:$K)+SUMIF('Werkpakket 3'!$C:$C,$L96,'Werkpakket 3'!$K:$K)+SUMIF('Werkpakket 4'!$C:$C,$L96,'Werkpakket 4'!$K:$K)+SUMIF('Werkpakket 5'!$C:$C,$L96,'Werkpakket 5'!$K:$K)+SUMIF('Werkpakket 6'!$C:$C,$L96,'Werkpakket 6'!$K:$K)+SUMIF(Projectmanagement!$C:$C,$L96,Projectmanagement!$K:$K)+SUMIF(Materieel!$D:$D,$L96,Materieel!G:G)</f>
        <v>0</v>
      </c>
      <c r="O96" s="61"/>
      <c r="P96" s="61"/>
      <c r="Q96" s="89" t="str">
        <f>IF(Tabel6[[#This Row],[Gerealiseerde kosten]]-Tabel6[[#This Row],[In kind bijdragen en cofin.]]-Tabel6[[#This Row],[Cash cofinanciering]]=0,"",Tabel6[[#This Row],[Gerealiseerde kosten]]-Tabel6[[#This Row],[In kind bijdragen en cofin.]]-Tabel6[[#This Row],[Cash cofinanciering]])</f>
        <v/>
      </c>
      <c r="R96" s="87" t="e">
        <f>SUMIF(Materieel!#REF!,$C96,Materieel!#REF!)</f>
        <v>#REF!</v>
      </c>
    </row>
    <row r="97" spans="2:18" ht="13">
      <c r="B97" s="60">
        <v>72</v>
      </c>
      <c r="C97" s="35"/>
      <c r="D97" s="69"/>
      <c r="E97" s="87">
        <f>SUMIF('Werkpakket 1'!$C:$C,$C97,'Werkpakket 1'!$G:$G)+SUMIF('Werkpakket 2'!$C:$C,$C97,'Werkpakket 2'!$G:$G)+SUMIF('Werkpakket 3'!$C:$C,$C97,'Werkpakket 3'!$G:$G)+SUMIF('Werkpakket 4'!$C:$C,$C97,'Werkpakket 4'!$G:$G)+SUMIF('Werkpakket 5'!$C:$C,$C97,'Werkpakket 5'!$G:$G)+SUMIF('Werkpakket 6'!$C:$C,$C97,'Werkpakket 6'!$G:$G)+SUMIF(Projectmanagement!$C:$C,$C97,Projectmanagement!$G:$G)+SUMIF(Materieel!D:D,$C97,Materieel!E:E)</f>
        <v>0</v>
      </c>
      <c r="F97" s="79"/>
      <c r="G97" s="79"/>
      <c r="H97" s="89" t="str">
        <f>IF(Tabel3[[#This Row],[Begrote kosten]]-Tabel3[[#This Row],[In kind bijdragen en cofin.]]-Tabel3[[#This Row],[Cash cofinanciering]]=0,"",Tabel3[[#This Row],[Begrote kosten]]-Tabel3[[#This Row],[In kind bijdragen en cofin.]]-Tabel3[[#This Row],[Cash cofinanciering]])</f>
        <v/>
      </c>
      <c r="I97" s="87">
        <f>SUMIF(Materieel!D:D,$C97,Materieel!E:E)</f>
        <v>0</v>
      </c>
      <c r="K97" s="116">
        <v>72</v>
      </c>
      <c r="L97" s="35"/>
      <c r="M97" s="69"/>
      <c r="N97" s="87">
        <f>SUMIF('Werkpakket 1'!$C:$C,$L97,'Werkpakket 1'!$K:$K)+SUMIF('Werkpakket 2'!$C:$C,$L97,'Werkpakket 2'!$K:$K)+SUMIF('Werkpakket 3'!$C:$C,$L97,'Werkpakket 3'!$K:$K)+SUMIF('Werkpakket 4'!$C:$C,$L97,'Werkpakket 4'!$K:$K)+SUMIF('Werkpakket 5'!$C:$C,$L97,'Werkpakket 5'!$K:$K)+SUMIF('Werkpakket 6'!$C:$C,$L97,'Werkpakket 6'!$K:$K)+SUMIF(Projectmanagement!$C:$C,$L97,Projectmanagement!$K:$K)+SUMIF(Materieel!$D:$D,$L97,Materieel!G:G)</f>
        <v>0</v>
      </c>
      <c r="O97" s="61"/>
      <c r="P97" s="61"/>
      <c r="Q97" s="89" t="str">
        <f>IF(Tabel6[[#This Row],[Gerealiseerde kosten]]-Tabel6[[#This Row],[In kind bijdragen en cofin.]]-Tabel6[[#This Row],[Cash cofinanciering]]=0,"",Tabel6[[#This Row],[Gerealiseerde kosten]]-Tabel6[[#This Row],[In kind bijdragen en cofin.]]-Tabel6[[#This Row],[Cash cofinanciering]])</f>
        <v/>
      </c>
      <c r="R97" s="87" t="e">
        <f>SUMIF(Materieel!#REF!,$C97,Materieel!#REF!)</f>
        <v>#REF!</v>
      </c>
    </row>
    <row r="98" spans="2:18" ht="13">
      <c r="B98" s="60">
        <v>73</v>
      </c>
      <c r="C98" s="35"/>
      <c r="D98" s="69"/>
      <c r="E98" s="87">
        <f>SUMIF('Werkpakket 1'!$C:$C,$C98,'Werkpakket 1'!$G:$G)+SUMIF('Werkpakket 2'!$C:$C,$C98,'Werkpakket 2'!$G:$G)+SUMIF('Werkpakket 3'!$C:$C,$C98,'Werkpakket 3'!$G:$G)+SUMIF('Werkpakket 4'!$C:$C,$C98,'Werkpakket 4'!$G:$G)+SUMIF('Werkpakket 5'!$C:$C,$C98,'Werkpakket 5'!$G:$G)+SUMIF('Werkpakket 6'!$C:$C,$C98,'Werkpakket 6'!$G:$G)+SUMIF(Projectmanagement!$C:$C,$C98,Projectmanagement!$G:$G)+SUMIF(Materieel!D:D,$C98,Materieel!E:E)</f>
        <v>0</v>
      </c>
      <c r="F98" s="79"/>
      <c r="G98" s="79"/>
      <c r="H98" s="89" t="str">
        <f>IF(Tabel3[[#This Row],[Begrote kosten]]-Tabel3[[#This Row],[In kind bijdragen en cofin.]]-Tabel3[[#This Row],[Cash cofinanciering]]=0,"",Tabel3[[#This Row],[Begrote kosten]]-Tabel3[[#This Row],[In kind bijdragen en cofin.]]-Tabel3[[#This Row],[Cash cofinanciering]])</f>
        <v/>
      </c>
      <c r="I98" s="87">
        <f>SUMIF(Materieel!D:D,$C98,Materieel!E:E)</f>
        <v>0</v>
      </c>
      <c r="K98" s="116">
        <v>73</v>
      </c>
      <c r="L98" s="35"/>
      <c r="M98" s="69"/>
      <c r="N98" s="87">
        <f>SUMIF('Werkpakket 1'!$C:$C,$L98,'Werkpakket 1'!$K:$K)+SUMIF('Werkpakket 2'!$C:$C,$L98,'Werkpakket 2'!$K:$K)+SUMIF('Werkpakket 3'!$C:$C,$L98,'Werkpakket 3'!$K:$K)+SUMIF('Werkpakket 4'!$C:$C,$L98,'Werkpakket 4'!$K:$K)+SUMIF('Werkpakket 5'!$C:$C,$L98,'Werkpakket 5'!$K:$K)+SUMIF('Werkpakket 6'!$C:$C,$L98,'Werkpakket 6'!$K:$K)+SUMIF(Projectmanagement!$C:$C,$L98,Projectmanagement!$K:$K)+SUMIF(Materieel!$D:$D,$L98,Materieel!G:G)</f>
        <v>0</v>
      </c>
      <c r="O98" s="61"/>
      <c r="P98" s="61"/>
      <c r="Q98" s="89" t="str">
        <f>IF(Tabel6[[#This Row],[Gerealiseerde kosten]]-Tabel6[[#This Row],[In kind bijdragen en cofin.]]-Tabel6[[#This Row],[Cash cofinanciering]]=0,"",Tabel6[[#This Row],[Gerealiseerde kosten]]-Tabel6[[#This Row],[In kind bijdragen en cofin.]]-Tabel6[[#This Row],[Cash cofinanciering]])</f>
        <v/>
      </c>
      <c r="R98" s="87" t="e">
        <f>SUMIF(Materieel!#REF!,$C98,Materieel!#REF!)</f>
        <v>#REF!</v>
      </c>
    </row>
    <row r="99" spans="2:18" ht="13">
      <c r="B99" s="60">
        <v>74</v>
      </c>
      <c r="C99" s="35"/>
      <c r="D99" s="69"/>
      <c r="E99" s="87">
        <f>SUMIF('Werkpakket 1'!$C:$C,$C99,'Werkpakket 1'!$G:$G)+SUMIF('Werkpakket 2'!$C:$C,$C99,'Werkpakket 2'!$G:$G)+SUMIF('Werkpakket 3'!$C:$C,$C99,'Werkpakket 3'!$G:$G)+SUMIF('Werkpakket 4'!$C:$C,$C99,'Werkpakket 4'!$G:$G)+SUMIF('Werkpakket 5'!$C:$C,$C99,'Werkpakket 5'!$G:$G)+SUMIF('Werkpakket 6'!$C:$C,$C99,'Werkpakket 6'!$G:$G)+SUMIF(Projectmanagement!$C:$C,$C99,Projectmanagement!$G:$G)+SUMIF(Materieel!D:D,$C99,Materieel!E:E)</f>
        <v>0</v>
      </c>
      <c r="F99" s="79"/>
      <c r="G99" s="79"/>
      <c r="H99" s="89" t="str">
        <f>IF(Tabel3[[#This Row],[Begrote kosten]]-Tabel3[[#This Row],[In kind bijdragen en cofin.]]-Tabel3[[#This Row],[Cash cofinanciering]]=0,"",Tabel3[[#This Row],[Begrote kosten]]-Tabel3[[#This Row],[In kind bijdragen en cofin.]]-Tabel3[[#This Row],[Cash cofinanciering]])</f>
        <v/>
      </c>
      <c r="I99" s="87">
        <f>SUMIF(Materieel!D:D,$C99,Materieel!E:E)</f>
        <v>0</v>
      </c>
      <c r="K99" s="116">
        <v>74</v>
      </c>
      <c r="L99" s="35"/>
      <c r="M99" s="69"/>
      <c r="N99" s="87">
        <f>SUMIF('Werkpakket 1'!$C:$C,$L99,'Werkpakket 1'!$K:$K)+SUMIF('Werkpakket 2'!$C:$C,$L99,'Werkpakket 2'!$K:$K)+SUMIF('Werkpakket 3'!$C:$C,$L99,'Werkpakket 3'!$K:$K)+SUMIF('Werkpakket 4'!$C:$C,$L99,'Werkpakket 4'!$K:$K)+SUMIF('Werkpakket 5'!$C:$C,$L99,'Werkpakket 5'!$K:$K)+SUMIF('Werkpakket 6'!$C:$C,$L99,'Werkpakket 6'!$K:$K)+SUMIF(Projectmanagement!$C:$C,$L99,Projectmanagement!$K:$K)+SUMIF(Materieel!$D:$D,$L99,Materieel!G:G)</f>
        <v>0</v>
      </c>
      <c r="O99" s="61"/>
      <c r="P99" s="61"/>
      <c r="Q99" s="89" t="str">
        <f>IF(Tabel6[[#This Row],[Gerealiseerde kosten]]-Tabel6[[#This Row],[In kind bijdragen en cofin.]]-Tabel6[[#This Row],[Cash cofinanciering]]=0,"",Tabel6[[#This Row],[Gerealiseerde kosten]]-Tabel6[[#This Row],[In kind bijdragen en cofin.]]-Tabel6[[#This Row],[Cash cofinanciering]])</f>
        <v/>
      </c>
      <c r="R99" s="87" t="e">
        <f>SUMIF(Materieel!#REF!,$C99,Materieel!#REF!)</f>
        <v>#REF!</v>
      </c>
    </row>
    <row r="100" spans="2:18" ht="13">
      <c r="B100" s="60">
        <v>75</v>
      </c>
      <c r="C100" s="35"/>
      <c r="D100" s="69"/>
      <c r="E100" s="87">
        <f>SUMIF('Werkpakket 1'!$C:$C,$C100,'Werkpakket 1'!$G:$G)+SUMIF('Werkpakket 2'!$C:$C,$C100,'Werkpakket 2'!$G:$G)+SUMIF('Werkpakket 3'!$C:$C,$C100,'Werkpakket 3'!$G:$G)+SUMIF('Werkpakket 4'!$C:$C,$C100,'Werkpakket 4'!$G:$G)+SUMIF('Werkpakket 5'!$C:$C,$C100,'Werkpakket 5'!$G:$G)+SUMIF('Werkpakket 6'!$C:$C,$C100,'Werkpakket 6'!$G:$G)+SUMIF(Projectmanagement!$C:$C,$C100,Projectmanagement!$G:$G)+SUMIF(Materieel!D:D,$C100,Materieel!E:E)</f>
        <v>0</v>
      </c>
      <c r="F100" s="79"/>
      <c r="G100" s="79"/>
      <c r="H100" s="89" t="str">
        <f>IF(Tabel3[[#This Row],[Begrote kosten]]-Tabel3[[#This Row],[In kind bijdragen en cofin.]]-Tabel3[[#This Row],[Cash cofinanciering]]=0,"",Tabel3[[#This Row],[Begrote kosten]]-Tabel3[[#This Row],[In kind bijdragen en cofin.]]-Tabel3[[#This Row],[Cash cofinanciering]])</f>
        <v/>
      </c>
      <c r="I100" s="87">
        <f>SUMIF(Materieel!D:D,$C100,Materieel!E:E)</f>
        <v>0</v>
      </c>
      <c r="K100" s="116">
        <v>75</v>
      </c>
      <c r="L100" s="35"/>
      <c r="M100" s="69"/>
      <c r="N100" s="87">
        <f>SUMIF('Werkpakket 1'!$C:$C,$L100,'Werkpakket 1'!$K:$K)+SUMIF('Werkpakket 2'!$C:$C,$L100,'Werkpakket 2'!$K:$K)+SUMIF('Werkpakket 3'!$C:$C,$L100,'Werkpakket 3'!$K:$K)+SUMIF('Werkpakket 4'!$C:$C,$L100,'Werkpakket 4'!$K:$K)+SUMIF('Werkpakket 5'!$C:$C,$L100,'Werkpakket 5'!$K:$K)+SUMIF('Werkpakket 6'!$C:$C,$L100,'Werkpakket 6'!$K:$K)+SUMIF(Projectmanagement!$C:$C,$L100,Projectmanagement!$K:$K)+SUMIF(Materieel!$D:$D,$L100,Materieel!G:G)</f>
        <v>0</v>
      </c>
      <c r="O100" s="61"/>
      <c r="P100" s="61"/>
      <c r="Q100" s="89" t="str">
        <f>IF(Tabel6[[#This Row],[Gerealiseerde kosten]]-Tabel6[[#This Row],[In kind bijdragen en cofin.]]-Tabel6[[#This Row],[Cash cofinanciering]]=0,"",Tabel6[[#This Row],[Gerealiseerde kosten]]-Tabel6[[#This Row],[In kind bijdragen en cofin.]]-Tabel6[[#This Row],[Cash cofinanciering]])</f>
        <v/>
      </c>
      <c r="R100" s="87" t="e">
        <f>SUMIF(Materieel!#REF!,$C100,Materieel!#REF!)</f>
        <v>#REF!</v>
      </c>
    </row>
    <row r="101" spans="2:18" ht="13">
      <c r="B101" s="60">
        <v>76</v>
      </c>
      <c r="C101" s="35"/>
      <c r="D101" s="69"/>
      <c r="E101" s="87">
        <f>SUMIF('Werkpakket 1'!$C:$C,$C101,'Werkpakket 1'!$G:$G)+SUMIF('Werkpakket 2'!$C:$C,$C101,'Werkpakket 2'!$G:$G)+SUMIF('Werkpakket 3'!$C:$C,$C101,'Werkpakket 3'!$G:$G)+SUMIF('Werkpakket 4'!$C:$C,$C101,'Werkpakket 4'!$G:$G)+SUMIF('Werkpakket 5'!$C:$C,$C101,'Werkpakket 5'!$G:$G)+SUMIF('Werkpakket 6'!$C:$C,$C101,'Werkpakket 6'!$G:$G)+SUMIF(Projectmanagement!$C:$C,$C101,Projectmanagement!$G:$G)+SUMIF(Materieel!D:D,$C101,Materieel!E:E)</f>
        <v>0</v>
      </c>
      <c r="F101" s="79"/>
      <c r="G101" s="79"/>
      <c r="H101" s="89" t="str">
        <f>IF(Tabel3[[#This Row],[Begrote kosten]]-Tabel3[[#This Row],[In kind bijdragen en cofin.]]-Tabel3[[#This Row],[Cash cofinanciering]]=0,"",Tabel3[[#This Row],[Begrote kosten]]-Tabel3[[#This Row],[In kind bijdragen en cofin.]]-Tabel3[[#This Row],[Cash cofinanciering]])</f>
        <v/>
      </c>
      <c r="I101" s="87">
        <f>SUMIF(Materieel!D:D,$C101,Materieel!E:E)</f>
        <v>0</v>
      </c>
      <c r="K101" s="116">
        <v>76</v>
      </c>
      <c r="L101" s="35"/>
      <c r="M101" s="69"/>
      <c r="N101" s="87">
        <f>SUMIF('Werkpakket 1'!$C:$C,$L101,'Werkpakket 1'!$K:$K)+SUMIF('Werkpakket 2'!$C:$C,$L101,'Werkpakket 2'!$K:$K)+SUMIF('Werkpakket 3'!$C:$C,$L101,'Werkpakket 3'!$K:$K)+SUMIF('Werkpakket 4'!$C:$C,$L101,'Werkpakket 4'!$K:$K)+SUMIF('Werkpakket 5'!$C:$C,$L101,'Werkpakket 5'!$K:$K)+SUMIF('Werkpakket 6'!$C:$C,$L101,'Werkpakket 6'!$K:$K)+SUMIF(Projectmanagement!$C:$C,$L101,Projectmanagement!$K:$K)+SUMIF(Materieel!$D:$D,$L101,Materieel!G:G)</f>
        <v>0</v>
      </c>
      <c r="O101" s="61"/>
      <c r="P101" s="61"/>
      <c r="Q101" s="89" t="str">
        <f>IF(Tabel6[[#This Row],[Gerealiseerde kosten]]-Tabel6[[#This Row],[In kind bijdragen en cofin.]]-Tabel6[[#This Row],[Cash cofinanciering]]=0,"",Tabel6[[#This Row],[Gerealiseerde kosten]]-Tabel6[[#This Row],[In kind bijdragen en cofin.]]-Tabel6[[#This Row],[Cash cofinanciering]])</f>
        <v/>
      </c>
      <c r="R101" s="87" t="e">
        <f>SUMIF(Materieel!#REF!,$C101,Materieel!#REF!)</f>
        <v>#REF!</v>
      </c>
    </row>
    <row r="102" spans="2:18" ht="13">
      <c r="B102" s="60">
        <v>77</v>
      </c>
      <c r="C102" s="35"/>
      <c r="D102" s="69"/>
      <c r="E102" s="87">
        <f>SUMIF('Werkpakket 1'!$C:$C,$C102,'Werkpakket 1'!$G:$G)+SUMIF('Werkpakket 2'!$C:$C,$C102,'Werkpakket 2'!$G:$G)+SUMIF('Werkpakket 3'!$C:$C,$C102,'Werkpakket 3'!$G:$G)+SUMIF('Werkpakket 4'!$C:$C,$C102,'Werkpakket 4'!$G:$G)+SUMIF('Werkpakket 5'!$C:$C,$C102,'Werkpakket 5'!$G:$G)+SUMIF('Werkpakket 6'!$C:$C,$C102,'Werkpakket 6'!$G:$G)+SUMIF(Projectmanagement!$C:$C,$C102,Projectmanagement!$G:$G)+SUMIF(Materieel!D:D,$C102,Materieel!E:E)</f>
        <v>0</v>
      </c>
      <c r="F102" s="79"/>
      <c r="G102" s="79"/>
      <c r="H102" s="89" t="str">
        <f>IF(Tabel3[[#This Row],[Begrote kosten]]-Tabel3[[#This Row],[In kind bijdragen en cofin.]]-Tabel3[[#This Row],[Cash cofinanciering]]=0,"",Tabel3[[#This Row],[Begrote kosten]]-Tabel3[[#This Row],[In kind bijdragen en cofin.]]-Tabel3[[#This Row],[Cash cofinanciering]])</f>
        <v/>
      </c>
      <c r="I102" s="87">
        <f>SUMIF(Materieel!D:D,$C102,Materieel!E:E)</f>
        <v>0</v>
      </c>
      <c r="K102" s="116">
        <v>77</v>
      </c>
      <c r="L102" s="35"/>
      <c r="M102" s="69"/>
      <c r="N102" s="87">
        <f>SUMIF('Werkpakket 1'!$C:$C,$L102,'Werkpakket 1'!$K:$K)+SUMIF('Werkpakket 2'!$C:$C,$L102,'Werkpakket 2'!$K:$K)+SUMIF('Werkpakket 3'!$C:$C,$L102,'Werkpakket 3'!$K:$K)+SUMIF('Werkpakket 4'!$C:$C,$L102,'Werkpakket 4'!$K:$K)+SUMIF('Werkpakket 5'!$C:$C,$L102,'Werkpakket 5'!$K:$K)+SUMIF('Werkpakket 6'!$C:$C,$L102,'Werkpakket 6'!$K:$K)+SUMIF(Projectmanagement!$C:$C,$L102,Projectmanagement!$K:$K)+SUMIF(Materieel!$D:$D,$L102,Materieel!G:G)</f>
        <v>0</v>
      </c>
      <c r="O102" s="61"/>
      <c r="P102" s="61"/>
      <c r="Q102" s="89" t="str">
        <f>IF(Tabel6[[#This Row],[Gerealiseerde kosten]]-Tabel6[[#This Row],[In kind bijdragen en cofin.]]-Tabel6[[#This Row],[Cash cofinanciering]]=0,"",Tabel6[[#This Row],[Gerealiseerde kosten]]-Tabel6[[#This Row],[In kind bijdragen en cofin.]]-Tabel6[[#This Row],[Cash cofinanciering]])</f>
        <v/>
      </c>
      <c r="R102" s="87" t="e">
        <f>SUMIF(Materieel!#REF!,$C102,Materieel!#REF!)</f>
        <v>#REF!</v>
      </c>
    </row>
    <row r="103" spans="2:18" ht="13">
      <c r="B103" s="60">
        <v>78</v>
      </c>
      <c r="C103" s="35"/>
      <c r="D103" s="69"/>
      <c r="E103" s="87">
        <f>SUMIF('Werkpakket 1'!$C:$C,$C103,'Werkpakket 1'!$G:$G)+SUMIF('Werkpakket 2'!$C:$C,$C103,'Werkpakket 2'!$G:$G)+SUMIF('Werkpakket 3'!$C:$C,$C103,'Werkpakket 3'!$G:$G)+SUMIF('Werkpakket 4'!$C:$C,$C103,'Werkpakket 4'!$G:$G)+SUMIF('Werkpakket 5'!$C:$C,$C103,'Werkpakket 5'!$G:$G)+SUMIF('Werkpakket 6'!$C:$C,$C103,'Werkpakket 6'!$G:$G)+SUMIF(Projectmanagement!$C:$C,$C103,Projectmanagement!$G:$G)+SUMIF(Materieel!D:D,$C103,Materieel!E:E)</f>
        <v>0</v>
      </c>
      <c r="F103" s="79"/>
      <c r="G103" s="79"/>
      <c r="H103" s="89" t="str">
        <f>IF(Tabel3[[#This Row],[Begrote kosten]]-Tabel3[[#This Row],[In kind bijdragen en cofin.]]-Tabel3[[#This Row],[Cash cofinanciering]]=0,"",Tabel3[[#This Row],[Begrote kosten]]-Tabel3[[#This Row],[In kind bijdragen en cofin.]]-Tabel3[[#This Row],[Cash cofinanciering]])</f>
        <v/>
      </c>
      <c r="I103" s="87">
        <f>SUMIF(Materieel!D:D,$C103,Materieel!E:E)</f>
        <v>0</v>
      </c>
      <c r="K103" s="116">
        <v>78</v>
      </c>
      <c r="L103" s="35"/>
      <c r="M103" s="69"/>
      <c r="N103" s="87">
        <f>SUMIF('Werkpakket 1'!$C:$C,$L103,'Werkpakket 1'!$K:$K)+SUMIF('Werkpakket 2'!$C:$C,$L103,'Werkpakket 2'!$K:$K)+SUMIF('Werkpakket 3'!$C:$C,$L103,'Werkpakket 3'!$K:$K)+SUMIF('Werkpakket 4'!$C:$C,$L103,'Werkpakket 4'!$K:$K)+SUMIF('Werkpakket 5'!$C:$C,$L103,'Werkpakket 5'!$K:$K)+SUMIF('Werkpakket 6'!$C:$C,$L103,'Werkpakket 6'!$K:$K)+SUMIF(Projectmanagement!$C:$C,$L103,Projectmanagement!$K:$K)+SUMIF(Materieel!$D:$D,$L103,Materieel!G:G)</f>
        <v>0</v>
      </c>
      <c r="O103" s="61"/>
      <c r="P103" s="61"/>
      <c r="Q103" s="89" t="str">
        <f>IF(Tabel6[[#This Row],[Gerealiseerde kosten]]-Tabel6[[#This Row],[In kind bijdragen en cofin.]]-Tabel6[[#This Row],[Cash cofinanciering]]=0,"",Tabel6[[#This Row],[Gerealiseerde kosten]]-Tabel6[[#This Row],[In kind bijdragen en cofin.]]-Tabel6[[#This Row],[Cash cofinanciering]])</f>
        <v/>
      </c>
      <c r="R103" s="87" t="e">
        <f>SUMIF(Materieel!#REF!,$C103,Materieel!#REF!)</f>
        <v>#REF!</v>
      </c>
    </row>
    <row r="104" spans="2:18" ht="13">
      <c r="B104" s="60">
        <v>79</v>
      </c>
      <c r="C104" s="35"/>
      <c r="D104" s="69"/>
      <c r="E104" s="87">
        <f>SUMIF('Werkpakket 1'!$C:$C,$C104,'Werkpakket 1'!$G:$G)+SUMIF('Werkpakket 2'!$C:$C,$C104,'Werkpakket 2'!$G:$G)+SUMIF('Werkpakket 3'!$C:$C,$C104,'Werkpakket 3'!$G:$G)+SUMIF('Werkpakket 4'!$C:$C,$C104,'Werkpakket 4'!$G:$G)+SUMIF('Werkpakket 5'!$C:$C,$C104,'Werkpakket 5'!$G:$G)+SUMIF('Werkpakket 6'!$C:$C,$C104,'Werkpakket 6'!$G:$G)+SUMIF(Projectmanagement!$C:$C,$C104,Projectmanagement!$G:$G)+SUMIF(Materieel!D:D,$C104,Materieel!E:E)</f>
        <v>0</v>
      </c>
      <c r="F104" s="79"/>
      <c r="G104" s="79"/>
      <c r="H104" s="89" t="str">
        <f>IF(Tabel3[[#This Row],[Begrote kosten]]-Tabel3[[#This Row],[In kind bijdragen en cofin.]]-Tabel3[[#This Row],[Cash cofinanciering]]=0,"",Tabel3[[#This Row],[Begrote kosten]]-Tabel3[[#This Row],[In kind bijdragen en cofin.]]-Tabel3[[#This Row],[Cash cofinanciering]])</f>
        <v/>
      </c>
      <c r="I104" s="87">
        <f>SUMIF(Materieel!D:D,$C104,Materieel!E:E)</f>
        <v>0</v>
      </c>
      <c r="K104" s="116">
        <v>79</v>
      </c>
      <c r="L104" s="35"/>
      <c r="M104" s="69"/>
      <c r="N104" s="87">
        <f>SUMIF('Werkpakket 1'!$C:$C,$L104,'Werkpakket 1'!$K:$K)+SUMIF('Werkpakket 2'!$C:$C,$L104,'Werkpakket 2'!$K:$K)+SUMIF('Werkpakket 3'!$C:$C,$L104,'Werkpakket 3'!$K:$K)+SUMIF('Werkpakket 4'!$C:$C,$L104,'Werkpakket 4'!$K:$K)+SUMIF('Werkpakket 5'!$C:$C,$L104,'Werkpakket 5'!$K:$K)+SUMIF('Werkpakket 6'!$C:$C,$L104,'Werkpakket 6'!$K:$K)+SUMIF(Projectmanagement!$C:$C,$L104,Projectmanagement!$K:$K)+SUMIF(Materieel!$D:$D,$L104,Materieel!G:G)</f>
        <v>0</v>
      </c>
      <c r="O104" s="61"/>
      <c r="P104" s="61"/>
      <c r="Q104" s="89" t="str">
        <f>IF(Tabel6[[#This Row],[Gerealiseerde kosten]]-Tabel6[[#This Row],[In kind bijdragen en cofin.]]-Tabel6[[#This Row],[Cash cofinanciering]]=0,"",Tabel6[[#This Row],[Gerealiseerde kosten]]-Tabel6[[#This Row],[In kind bijdragen en cofin.]]-Tabel6[[#This Row],[Cash cofinanciering]])</f>
        <v/>
      </c>
      <c r="R104" s="87" t="e">
        <f>SUMIF(Materieel!#REF!,$C104,Materieel!#REF!)</f>
        <v>#REF!</v>
      </c>
    </row>
    <row r="105" spans="2:18" ht="13">
      <c r="B105" s="60">
        <v>80</v>
      </c>
      <c r="C105" s="35"/>
      <c r="D105" s="69"/>
      <c r="E105" s="87">
        <f>SUMIF('Werkpakket 1'!$C:$C,$C105,'Werkpakket 1'!$G:$G)+SUMIF('Werkpakket 2'!$C:$C,$C105,'Werkpakket 2'!$G:$G)+SUMIF('Werkpakket 3'!$C:$C,$C105,'Werkpakket 3'!$G:$G)+SUMIF('Werkpakket 4'!$C:$C,$C105,'Werkpakket 4'!$G:$G)+SUMIF('Werkpakket 5'!$C:$C,$C105,'Werkpakket 5'!$G:$G)+SUMIF('Werkpakket 6'!$C:$C,$C105,'Werkpakket 6'!$G:$G)+SUMIF(Projectmanagement!$C:$C,$C105,Projectmanagement!$G:$G)+SUMIF(Materieel!D:D,$C105,Materieel!E:E)</f>
        <v>0</v>
      </c>
      <c r="F105" s="79"/>
      <c r="G105" s="79"/>
      <c r="H105" s="89" t="str">
        <f>IF(Tabel3[[#This Row],[Begrote kosten]]-Tabel3[[#This Row],[In kind bijdragen en cofin.]]-Tabel3[[#This Row],[Cash cofinanciering]]=0,"",Tabel3[[#This Row],[Begrote kosten]]-Tabel3[[#This Row],[In kind bijdragen en cofin.]]-Tabel3[[#This Row],[Cash cofinanciering]])</f>
        <v/>
      </c>
      <c r="I105" s="87">
        <f>SUMIF(Materieel!D:D,$C105,Materieel!E:E)</f>
        <v>0</v>
      </c>
      <c r="K105" s="116">
        <v>80</v>
      </c>
      <c r="L105" s="35"/>
      <c r="M105" s="69"/>
      <c r="N105" s="87">
        <f>SUMIF('Werkpakket 1'!$C:$C,$L105,'Werkpakket 1'!$K:$K)+SUMIF('Werkpakket 2'!$C:$C,$L105,'Werkpakket 2'!$K:$K)+SUMIF('Werkpakket 3'!$C:$C,$L105,'Werkpakket 3'!$K:$K)+SUMIF('Werkpakket 4'!$C:$C,$L105,'Werkpakket 4'!$K:$K)+SUMIF('Werkpakket 5'!$C:$C,$L105,'Werkpakket 5'!$K:$K)+SUMIF('Werkpakket 6'!$C:$C,$L105,'Werkpakket 6'!$K:$K)+SUMIF(Projectmanagement!$C:$C,$L105,Projectmanagement!$K:$K)+SUMIF(Materieel!$D:$D,$L105,Materieel!G:G)</f>
        <v>0</v>
      </c>
      <c r="O105" s="61"/>
      <c r="P105" s="61"/>
      <c r="Q105" s="89" t="str">
        <f>IF(Tabel6[[#This Row],[Gerealiseerde kosten]]-Tabel6[[#This Row],[In kind bijdragen en cofin.]]-Tabel6[[#This Row],[Cash cofinanciering]]=0,"",Tabel6[[#This Row],[Gerealiseerde kosten]]-Tabel6[[#This Row],[In kind bijdragen en cofin.]]-Tabel6[[#This Row],[Cash cofinanciering]])</f>
        <v/>
      </c>
      <c r="R105" s="87" t="e">
        <f>SUMIF(Materieel!#REF!,$C105,Materieel!#REF!)</f>
        <v>#REF!</v>
      </c>
    </row>
    <row r="106" spans="2:18" ht="13">
      <c r="B106" s="60">
        <v>81</v>
      </c>
      <c r="C106" s="35"/>
      <c r="D106" s="69"/>
      <c r="E106" s="87">
        <f>SUMIF('Werkpakket 1'!$C:$C,$C106,'Werkpakket 1'!$G:$G)+SUMIF('Werkpakket 2'!$C:$C,$C106,'Werkpakket 2'!$G:$G)+SUMIF('Werkpakket 3'!$C:$C,$C106,'Werkpakket 3'!$G:$G)+SUMIF('Werkpakket 4'!$C:$C,$C106,'Werkpakket 4'!$G:$G)+SUMIF('Werkpakket 5'!$C:$C,$C106,'Werkpakket 5'!$G:$G)+SUMIF('Werkpakket 6'!$C:$C,$C106,'Werkpakket 6'!$G:$G)+SUMIF(Projectmanagement!$C:$C,$C106,Projectmanagement!$G:$G)+SUMIF(Materieel!D:D,$C106,Materieel!E:E)</f>
        <v>0</v>
      </c>
      <c r="F106" s="79"/>
      <c r="G106" s="79"/>
      <c r="H106" s="89" t="str">
        <f>IF(Tabel3[[#This Row],[Begrote kosten]]-Tabel3[[#This Row],[In kind bijdragen en cofin.]]-Tabel3[[#This Row],[Cash cofinanciering]]=0,"",Tabel3[[#This Row],[Begrote kosten]]-Tabel3[[#This Row],[In kind bijdragen en cofin.]]-Tabel3[[#This Row],[Cash cofinanciering]])</f>
        <v/>
      </c>
      <c r="I106" s="87">
        <f>SUMIF(Materieel!D:D,$C106,Materieel!E:E)</f>
        <v>0</v>
      </c>
      <c r="K106" s="116">
        <v>81</v>
      </c>
      <c r="L106" s="35"/>
      <c r="M106" s="69"/>
      <c r="N106" s="87">
        <f>SUMIF('Werkpakket 1'!$C:$C,$L106,'Werkpakket 1'!$K:$K)+SUMIF('Werkpakket 2'!$C:$C,$L106,'Werkpakket 2'!$K:$K)+SUMIF('Werkpakket 3'!$C:$C,$L106,'Werkpakket 3'!$K:$K)+SUMIF('Werkpakket 4'!$C:$C,$L106,'Werkpakket 4'!$K:$K)+SUMIF('Werkpakket 5'!$C:$C,$L106,'Werkpakket 5'!$K:$K)+SUMIF('Werkpakket 6'!$C:$C,$L106,'Werkpakket 6'!$K:$K)+SUMIF(Projectmanagement!$C:$C,$L106,Projectmanagement!$K:$K)+SUMIF(Materieel!$D:$D,$L106,Materieel!G:G)</f>
        <v>0</v>
      </c>
      <c r="O106" s="61"/>
      <c r="P106" s="61"/>
      <c r="Q106" s="89" t="str">
        <f>IF(Tabel6[[#This Row],[Gerealiseerde kosten]]-Tabel6[[#This Row],[In kind bijdragen en cofin.]]-Tabel6[[#This Row],[Cash cofinanciering]]=0,"",Tabel6[[#This Row],[Gerealiseerde kosten]]-Tabel6[[#This Row],[In kind bijdragen en cofin.]]-Tabel6[[#This Row],[Cash cofinanciering]])</f>
        <v/>
      </c>
      <c r="R106" s="87" t="e">
        <f>SUMIF(Materieel!#REF!,$C106,Materieel!#REF!)</f>
        <v>#REF!</v>
      </c>
    </row>
    <row r="107" spans="2:18" ht="13">
      <c r="B107" s="60">
        <v>82</v>
      </c>
      <c r="C107" s="35"/>
      <c r="D107" s="69"/>
      <c r="E107" s="87">
        <f>SUMIF('Werkpakket 1'!$C:$C,$C107,'Werkpakket 1'!$G:$G)+SUMIF('Werkpakket 2'!$C:$C,$C107,'Werkpakket 2'!$G:$G)+SUMIF('Werkpakket 3'!$C:$C,$C107,'Werkpakket 3'!$G:$G)+SUMIF('Werkpakket 4'!$C:$C,$C107,'Werkpakket 4'!$G:$G)+SUMIF('Werkpakket 5'!$C:$C,$C107,'Werkpakket 5'!$G:$G)+SUMIF('Werkpakket 6'!$C:$C,$C107,'Werkpakket 6'!$G:$G)+SUMIF(Projectmanagement!$C:$C,$C107,Projectmanagement!$G:$G)+SUMIF(Materieel!D:D,$C107,Materieel!E:E)</f>
        <v>0</v>
      </c>
      <c r="F107" s="79"/>
      <c r="G107" s="79"/>
      <c r="H107" s="89" t="str">
        <f>IF(Tabel3[[#This Row],[Begrote kosten]]-Tabel3[[#This Row],[In kind bijdragen en cofin.]]-Tabel3[[#This Row],[Cash cofinanciering]]=0,"",Tabel3[[#This Row],[Begrote kosten]]-Tabel3[[#This Row],[In kind bijdragen en cofin.]]-Tabel3[[#This Row],[Cash cofinanciering]])</f>
        <v/>
      </c>
      <c r="I107" s="87">
        <f>SUMIF(Materieel!D:D,$C107,Materieel!E:E)</f>
        <v>0</v>
      </c>
      <c r="K107" s="116">
        <v>82</v>
      </c>
      <c r="L107" s="35"/>
      <c r="M107" s="69"/>
      <c r="N107" s="87">
        <f>SUMIF('Werkpakket 1'!$C:$C,$L107,'Werkpakket 1'!$K:$K)+SUMIF('Werkpakket 2'!$C:$C,$L107,'Werkpakket 2'!$K:$K)+SUMIF('Werkpakket 3'!$C:$C,$L107,'Werkpakket 3'!$K:$K)+SUMIF('Werkpakket 4'!$C:$C,$L107,'Werkpakket 4'!$K:$K)+SUMIF('Werkpakket 5'!$C:$C,$L107,'Werkpakket 5'!$K:$K)+SUMIF('Werkpakket 6'!$C:$C,$L107,'Werkpakket 6'!$K:$K)+SUMIF(Projectmanagement!$C:$C,$L107,Projectmanagement!$K:$K)+SUMIF(Materieel!$D:$D,$L107,Materieel!G:G)</f>
        <v>0</v>
      </c>
      <c r="O107" s="61"/>
      <c r="P107" s="61"/>
      <c r="Q107" s="89" t="str">
        <f>IF(Tabel6[[#This Row],[Gerealiseerde kosten]]-Tabel6[[#This Row],[In kind bijdragen en cofin.]]-Tabel6[[#This Row],[Cash cofinanciering]]=0,"",Tabel6[[#This Row],[Gerealiseerde kosten]]-Tabel6[[#This Row],[In kind bijdragen en cofin.]]-Tabel6[[#This Row],[Cash cofinanciering]])</f>
        <v/>
      </c>
      <c r="R107" s="87" t="e">
        <f>SUMIF(Materieel!#REF!,$C107,Materieel!#REF!)</f>
        <v>#REF!</v>
      </c>
    </row>
    <row r="108" spans="2:18" ht="13">
      <c r="B108" s="60">
        <v>83</v>
      </c>
      <c r="C108" s="35"/>
      <c r="D108" s="69"/>
      <c r="E108" s="87">
        <f>SUMIF('Werkpakket 1'!$C:$C,$C108,'Werkpakket 1'!$G:$G)+SUMIF('Werkpakket 2'!$C:$C,$C108,'Werkpakket 2'!$G:$G)+SUMIF('Werkpakket 3'!$C:$C,$C108,'Werkpakket 3'!$G:$G)+SUMIF('Werkpakket 4'!$C:$C,$C108,'Werkpakket 4'!$G:$G)+SUMIF('Werkpakket 5'!$C:$C,$C108,'Werkpakket 5'!$G:$G)+SUMIF('Werkpakket 6'!$C:$C,$C108,'Werkpakket 6'!$G:$G)+SUMIF(Projectmanagement!$C:$C,$C108,Projectmanagement!$G:$G)+SUMIF(Materieel!D:D,$C108,Materieel!E:E)</f>
        <v>0</v>
      </c>
      <c r="F108" s="79"/>
      <c r="G108" s="79"/>
      <c r="H108" s="89" t="str">
        <f>IF(Tabel3[[#This Row],[Begrote kosten]]-Tabel3[[#This Row],[In kind bijdragen en cofin.]]-Tabel3[[#This Row],[Cash cofinanciering]]=0,"",Tabel3[[#This Row],[Begrote kosten]]-Tabel3[[#This Row],[In kind bijdragen en cofin.]]-Tabel3[[#This Row],[Cash cofinanciering]])</f>
        <v/>
      </c>
      <c r="I108" s="87">
        <f>SUMIF(Materieel!D:D,$C108,Materieel!E:E)</f>
        <v>0</v>
      </c>
      <c r="K108" s="116">
        <v>83</v>
      </c>
      <c r="L108" s="35"/>
      <c r="M108" s="69"/>
      <c r="N108" s="87">
        <f>SUMIF('Werkpakket 1'!$C:$C,$L108,'Werkpakket 1'!$K:$K)+SUMIF('Werkpakket 2'!$C:$C,$L108,'Werkpakket 2'!$K:$K)+SUMIF('Werkpakket 3'!$C:$C,$L108,'Werkpakket 3'!$K:$K)+SUMIF('Werkpakket 4'!$C:$C,$L108,'Werkpakket 4'!$K:$K)+SUMIF('Werkpakket 5'!$C:$C,$L108,'Werkpakket 5'!$K:$K)+SUMIF('Werkpakket 6'!$C:$C,$L108,'Werkpakket 6'!$K:$K)+SUMIF(Projectmanagement!$C:$C,$L108,Projectmanagement!$K:$K)+SUMIF(Materieel!$D:$D,$L108,Materieel!G:G)</f>
        <v>0</v>
      </c>
      <c r="O108" s="61"/>
      <c r="P108" s="61"/>
      <c r="Q108" s="89" t="str">
        <f>IF(Tabel6[[#This Row],[Gerealiseerde kosten]]-Tabel6[[#This Row],[In kind bijdragen en cofin.]]-Tabel6[[#This Row],[Cash cofinanciering]]=0,"",Tabel6[[#This Row],[Gerealiseerde kosten]]-Tabel6[[#This Row],[In kind bijdragen en cofin.]]-Tabel6[[#This Row],[Cash cofinanciering]])</f>
        <v/>
      </c>
      <c r="R108" s="87" t="e">
        <f>SUMIF(Materieel!#REF!,$C108,Materieel!#REF!)</f>
        <v>#REF!</v>
      </c>
    </row>
    <row r="109" spans="2:18" ht="13">
      <c r="B109" s="60">
        <v>84</v>
      </c>
      <c r="C109" s="35"/>
      <c r="D109" s="69"/>
      <c r="E109" s="87">
        <f>SUMIF('Werkpakket 1'!$C:$C,$C109,'Werkpakket 1'!$G:$G)+SUMIF('Werkpakket 2'!$C:$C,$C109,'Werkpakket 2'!$G:$G)+SUMIF('Werkpakket 3'!$C:$C,$C109,'Werkpakket 3'!$G:$G)+SUMIF('Werkpakket 4'!$C:$C,$C109,'Werkpakket 4'!$G:$G)+SUMIF('Werkpakket 5'!$C:$C,$C109,'Werkpakket 5'!$G:$G)+SUMIF('Werkpakket 6'!$C:$C,$C109,'Werkpakket 6'!$G:$G)+SUMIF(Projectmanagement!$C:$C,$C109,Projectmanagement!$G:$G)+SUMIF(Materieel!D:D,$C109,Materieel!E:E)</f>
        <v>0</v>
      </c>
      <c r="F109" s="79"/>
      <c r="G109" s="79"/>
      <c r="H109" s="89" t="str">
        <f>IF(Tabel3[[#This Row],[Begrote kosten]]-Tabel3[[#This Row],[In kind bijdragen en cofin.]]-Tabel3[[#This Row],[Cash cofinanciering]]=0,"",Tabel3[[#This Row],[Begrote kosten]]-Tabel3[[#This Row],[In kind bijdragen en cofin.]]-Tabel3[[#This Row],[Cash cofinanciering]])</f>
        <v/>
      </c>
      <c r="I109" s="87">
        <f>SUMIF(Materieel!D:D,$C109,Materieel!E:E)</f>
        <v>0</v>
      </c>
      <c r="K109" s="116">
        <v>84</v>
      </c>
      <c r="L109" s="35"/>
      <c r="M109" s="69"/>
      <c r="N109" s="87">
        <f>SUMIF('Werkpakket 1'!$C:$C,$L109,'Werkpakket 1'!$K:$K)+SUMIF('Werkpakket 2'!$C:$C,$L109,'Werkpakket 2'!$K:$K)+SUMIF('Werkpakket 3'!$C:$C,$L109,'Werkpakket 3'!$K:$K)+SUMIF('Werkpakket 4'!$C:$C,$L109,'Werkpakket 4'!$K:$K)+SUMIF('Werkpakket 5'!$C:$C,$L109,'Werkpakket 5'!$K:$K)+SUMIF('Werkpakket 6'!$C:$C,$L109,'Werkpakket 6'!$K:$K)+SUMIF(Projectmanagement!$C:$C,$L109,Projectmanagement!$K:$K)+SUMIF(Materieel!$D:$D,$L109,Materieel!G:G)</f>
        <v>0</v>
      </c>
      <c r="O109" s="61"/>
      <c r="P109" s="61"/>
      <c r="Q109" s="89" t="str">
        <f>IF(Tabel6[[#This Row],[Gerealiseerde kosten]]-Tabel6[[#This Row],[In kind bijdragen en cofin.]]-Tabel6[[#This Row],[Cash cofinanciering]]=0,"",Tabel6[[#This Row],[Gerealiseerde kosten]]-Tabel6[[#This Row],[In kind bijdragen en cofin.]]-Tabel6[[#This Row],[Cash cofinanciering]])</f>
        <v/>
      </c>
      <c r="R109" s="87" t="e">
        <f>SUMIF(Materieel!#REF!,$C109,Materieel!#REF!)</f>
        <v>#REF!</v>
      </c>
    </row>
    <row r="110" spans="2:18" ht="13">
      <c r="B110" s="60">
        <v>85</v>
      </c>
      <c r="C110" s="35"/>
      <c r="D110" s="69"/>
      <c r="E110" s="87">
        <f>SUMIF('Werkpakket 1'!$C:$C,$C110,'Werkpakket 1'!$G:$G)+SUMIF('Werkpakket 2'!$C:$C,$C110,'Werkpakket 2'!$G:$G)+SUMIF('Werkpakket 3'!$C:$C,$C110,'Werkpakket 3'!$G:$G)+SUMIF('Werkpakket 4'!$C:$C,$C110,'Werkpakket 4'!$G:$G)+SUMIF('Werkpakket 5'!$C:$C,$C110,'Werkpakket 5'!$G:$G)+SUMIF('Werkpakket 6'!$C:$C,$C110,'Werkpakket 6'!$G:$G)+SUMIF(Projectmanagement!$C:$C,$C110,Projectmanagement!$G:$G)+SUMIF(Materieel!D:D,$C110,Materieel!E:E)</f>
        <v>0</v>
      </c>
      <c r="F110" s="79"/>
      <c r="G110" s="79"/>
      <c r="H110" s="89" t="str">
        <f>IF(Tabel3[[#This Row],[Begrote kosten]]-Tabel3[[#This Row],[In kind bijdragen en cofin.]]-Tabel3[[#This Row],[Cash cofinanciering]]=0,"",Tabel3[[#This Row],[Begrote kosten]]-Tabel3[[#This Row],[In kind bijdragen en cofin.]]-Tabel3[[#This Row],[Cash cofinanciering]])</f>
        <v/>
      </c>
      <c r="I110" s="87">
        <f>SUMIF(Materieel!D:D,$C110,Materieel!E:E)</f>
        <v>0</v>
      </c>
      <c r="K110" s="116">
        <v>85</v>
      </c>
      <c r="L110" s="35"/>
      <c r="M110" s="69"/>
      <c r="N110" s="87">
        <f>SUMIF('Werkpakket 1'!$C:$C,$L110,'Werkpakket 1'!$K:$K)+SUMIF('Werkpakket 2'!$C:$C,$L110,'Werkpakket 2'!$K:$K)+SUMIF('Werkpakket 3'!$C:$C,$L110,'Werkpakket 3'!$K:$K)+SUMIF('Werkpakket 4'!$C:$C,$L110,'Werkpakket 4'!$K:$K)+SUMIF('Werkpakket 5'!$C:$C,$L110,'Werkpakket 5'!$K:$K)+SUMIF('Werkpakket 6'!$C:$C,$L110,'Werkpakket 6'!$K:$K)+SUMIF(Projectmanagement!$C:$C,$L110,Projectmanagement!$K:$K)+SUMIF(Materieel!$D:$D,$L110,Materieel!G:G)</f>
        <v>0</v>
      </c>
      <c r="O110" s="61"/>
      <c r="P110" s="61"/>
      <c r="Q110" s="89" t="str">
        <f>IF(Tabel6[[#This Row],[Gerealiseerde kosten]]-Tabel6[[#This Row],[In kind bijdragen en cofin.]]-Tabel6[[#This Row],[Cash cofinanciering]]=0,"",Tabel6[[#This Row],[Gerealiseerde kosten]]-Tabel6[[#This Row],[In kind bijdragen en cofin.]]-Tabel6[[#This Row],[Cash cofinanciering]])</f>
        <v/>
      </c>
      <c r="R110" s="87" t="e">
        <f>SUMIF(Materieel!#REF!,$C110,Materieel!#REF!)</f>
        <v>#REF!</v>
      </c>
    </row>
    <row r="111" spans="2:18" ht="13">
      <c r="B111" s="60">
        <v>86</v>
      </c>
      <c r="C111" s="35"/>
      <c r="D111" s="69"/>
      <c r="E111" s="87">
        <f>SUMIF('Werkpakket 1'!$C:$C,$C111,'Werkpakket 1'!$G:$G)+SUMIF('Werkpakket 2'!$C:$C,$C111,'Werkpakket 2'!$G:$G)+SUMIF('Werkpakket 3'!$C:$C,$C111,'Werkpakket 3'!$G:$G)+SUMIF('Werkpakket 4'!$C:$C,$C111,'Werkpakket 4'!$G:$G)+SUMIF('Werkpakket 5'!$C:$C,$C111,'Werkpakket 5'!$G:$G)+SUMIF('Werkpakket 6'!$C:$C,$C111,'Werkpakket 6'!$G:$G)+SUMIF(Projectmanagement!$C:$C,$C111,Projectmanagement!$G:$G)+SUMIF(Materieel!D:D,$C111,Materieel!E:E)</f>
        <v>0</v>
      </c>
      <c r="F111" s="79"/>
      <c r="G111" s="79"/>
      <c r="H111" s="89" t="str">
        <f>IF(Tabel3[[#This Row],[Begrote kosten]]-Tabel3[[#This Row],[In kind bijdragen en cofin.]]-Tabel3[[#This Row],[Cash cofinanciering]]=0,"",Tabel3[[#This Row],[Begrote kosten]]-Tabel3[[#This Row],[In kind bijdragen en cofin.]]-Tabel3[[#This Row],[Cash cofinanciering]])</f>
        <v/>
      </c>
      <c r="I111" s="87">
        <f>SUMIF(Materieel!D:D,$C111,Materieel!E:E)</f>
        <v>0</v>
      </c>
      <c r="K111" s="116">
        <v>86</v>
      </c>
      <c r="L111" s="35"/>
      <c r="M111" s="69"/>
      <c r="N111" s="87">
        <f>SUMIF('Werkpakket 1'!$C:$C,$L111,'Werkpakket 1'!$K:$K)+SUMIF('Werkpakket 2'!$C:$C,$L111,'Werkpakket 2'!$K:$K)+SUMIF('Werkpakket 3'!$C:$C,$L111,'Werkpakket 3'!$K:$K)+SUMIF('Werkpakket 4'!$C:$C,$L111,'Werkpakket 4'!$K:$K)+SUMIF('Werkpakket 5'!$C:$C,$L111,'Werkpakket 5'!$K:$K)+SUMIF('Werkpakket 6'!$C:$C,$L111,'Werkpakket 6'!$K:$K)+SUMIF(Projectmanagement!$C:$C,$L111,Projectmanagement!$K:$K)+SUMIF(Materieel!$D:$D,$L111,Materieel!G:G)</f>
        <v>0</v>
      </c>
      <c r="O111" s="61"/>
      <c r="P111" s="61"/>
      <c r="Q111" s="89" t="str">
        <f>IF(Tabel6[[#This Row],[Gerealiseerde kosten]]-Tabel6[[#This Row],[In kind bijdragen en cofin.]]-Tabel6[[#This Row],[Cash cofinanciering]]=0,"",Tabel6[[#This Row],[Gerealiseerde kosten]]-Tabel6[[#This Row],[In kind bijdragen en cofin.]]-Tabel6[[#This Row],[Cash cofinanciering]])</f>
        <v/>
      </c>
      <c r="R111" s="87" t="e">
        <f>SUMIF(Materieel!#REF!,$C111,Materieel!#REF!)</f>
        <v>#REF!</v>
      </c>
    </row>
    <row r="112" spans="2:18" ht="13">
      <c r="B112" s="60">
        <v>87</v>
      </c>
      <c r="C112" s="35"/>
      <c r="D112" s="69"/>
      <c r="E112" s="87">
        <f>SUMIF('Werkpakket 1'!$C:$C,$C112,'Werkpakket 1'!$G:$G)+SUMIF('Werkpakket 2'!$C:$C,$C112,'Werkpakket 2'!$G:$G)+SUMIF('Werkpakket 3'!$C:$C,$C112,'Werkpakket 3'!$G:$G)+SUMIF('Werkpakket 4'!$C:$C,$C112,'Werkpakket 4'!$G:$G)+SUMIF('Werkpakket 5'!$C:$C,$C112,'Werkpakket 5'!$G:$G)+SUMIF('Werkpakket 6'!$C:$C,$C112,'Werkpakket 6'!$G:$G)+SUMIF(Projectmanagement!$C:$C,$C112,Projectmanagement!$G:$G)+SUMIF(Materieel!D:D,$C112,Materieel!E:E)</f>
        <v>0</v>
      </c>
      <c r="F112" s="79"/>
      <c r="G112" s="79"/>
      <c r="H112" s="89" t="str">
        <f>IF(Tabel3[[#This Row],[Begrote kosten]]-Tabel3[[#This Row],[In kind bijdragen en cofin.]]-Tabel3[[#This Row],[Cash cofinanciering]]=0,"",Tabel3[[#This Row],[Begrote kosten]]-Tabel3[[#This Row],[In kind bijdragen en cofin.]]-Tabel3[[#This Row],[Cash cofinanciering]])</f>
        <v/>
      </c>
      <c r="I112" s="87">
        <f>SUMIF(Materieel!D:D,$C112,Materieel!E:E)</f>
        <v>0</v>
      </c>
      <c r="K112" s="116">
        <v>87</v>
      </c>
      <c r="L112" s="35"/>
      <c r="M112" s="69"/>
      <c r="N112" s="87">
        <f>SUMIF('Werkpakket 1'!$C:$C,$L112,'Werkpakket 1'!$K:$K)+SUMIF('Werkpakket 2'!$C:$C,$L112,'Werkpakket 2'!$K:$K)+SUMIF('Werkpakket 3'!$C:$C,$L112,'Werkpakket 3'!$K:$K)+SUMIF('Werkpakket 4'!$C:$C,$L112,'Werkpakket 4'!$K:$K)+SUMIF('Werkpakket 5'!$C:$C,$L112,'Werkpakket 5'!$K:$K)+SUMIF('Werkpakket 6'!$C:$C,$L112,'Werkpakket 6'!$K:$K)+SUMIF(Projectmanagement!$C:$C,$L112,Projectmanagement!$K:$K)+SUMIF(Materieel!$D:$D,$L112,Materieel!G:G)</f>
        <v>0</v>
      </c>
      <c r="O112" s="61"/>
      <c r="P112" s="61"/>
      <c r="Q112" s="89" t="str">
        <f>IF(Tabel6[[#This Row],[Gerealiseerde kosten]]-Tabel6[[#This Row],[In kind bijdragen en cofin.]]-Tabel6[[#This Row],[Cash cofinanciering]]=0,"",Tabel6[[#This Row],[Gerealiseerde kosten]]-Tabel6[[#This Row],[In kind bijdragen en cofin.]]-Tabel6[[#This Row],[Cash cofinanciering]])</f>
        <v/>
      </c>
      <c r="R112" s="87" t="e">
        <f>SUMIF(Materieel!#REF!,$C112,Materieel!#REF!)</f>
        <v>#REF!</v>
      </c>
    </row>
    <row r="113" spans="2:18" ht="13">
      <c r="B113" s="60">
        <v>88</v>
      </c>
      <c r="C113" s="35"/>
      <c r="D113" s="69"/>
      <c r="E113" s="87">
        <f>SUMIF('Werkpakket 1'!$C:$C,$C113,'Werkpakket 1'!$G:$G)+SUMIF('Werkpakket 2'!$C:$C,$C113,'Werkpakket 2'!$G:$G)+SUMIF('Werkpakket 3'!$C:$C,$C113,'Werkpakket 3'!$G:$G)+SUMIF('Werkpakket 4'!$C:$C,$C113,'Werkpakket 4'!$G:$G)+SUMIF('Werkpakket 5'!$C:$C,$C113,'Werkpakket 5'!$G:$G)+SUMIF('Werkpakket 6'!$C:$C,$C113,'Werkpakket 6'!$G:$G)+SUMIF(Projectmanagement!$C:$C,$C113,Projectmanagement!$G:$G)+SUMIF(Materieel!D:D,$C113,Materieel!E:E)</f>
        <v>0</v>
      </c>
      <c r="F113" s="79"/>
      <c r="G113" s="79"/>
      <c r="H113" s="89" t="str">
        <f>IF(Tabel3[[#This Row],[Begrote kosten]]-Tabel3[[#This Row],[In kind bijdragen en cofin.]]-Tabel3[[#This Row],[Cash cofinanciering]]=0,"",Tabel3[[#This Row],[Begrote kosten]]-Tabel3[[#This Row],[In kind bijdragen en cofin.]]-Tabel3[[#This Row],[Cash cofinanciering]])</f>
        <v/>
      </c>
      <c r="I113" s="87">
        <f>SUMIF(Materieel!D:D,$C113,Materieel!E:E)</f>
        <v>0</v>
      </c>
      <c r="K113" s="116">
        <v>88</v>
      </c>
      <c r="L113" s="35"/>
      <c r="M113" s="69"/>
      <c r="N113" s="87">
        <f>SUMIF('Werkpakket 1'!$C:$C,$L113,'Werkpakket 1'!$K:$K)+SUMIF('Werkpakket 2'!$C:$C,$L113,'Werkpakket 2'!$K:$K)+SUMIF('Werkpakket 3'!$C:$C,$L113,'Werkpakket 3'!$K:$K)+SUMIF('Werkpakket 4'!$C:$C,$L113,'Werkpakket 4'!$K:$K)+SUMIF('Werkpakket 5'!$C:$C,$L113,'Werkpakket 5'!$K:$K)+SUMIF('Werkpakket 6'!$C:$C,$L113,'Werkpakket 6'!$K:$K)+SUMIF(Projectmanagement!$C:$C,$L113,Projectmanagement!$K:$K)+SUMIF(Materieel!$D:$D,$L113,Materieel!G:G)</f>
        <v>0</v>
      </c>
      <c r="O113" s="61"/>
      <c r="P113" s="61"/>
      <c r="Q113" s="89" t="str">
        <f>IF(Tabel6[[#This Row],[Gerealiseerde kosten]]-Tabel6[[#This Row],[In kind bijdragen en cofin.]]-Tabel6[[#This Row],[Cash cofinanciering]]=0,"",Tabel6[[#This Row],[Gerealiseerde kosten]]-Tabel6[[#This Row],[In kind bijdragen en cofin.]]-Tabel6[[#This Row],[Cash cofinanciering]])</f>
        <v/>
      </c>
      <c r="R113" s="87" t="e">
        <f>SUMIF(Materieel!#REF!,$C113,Materieel!#REF!)</f>
        <v>#REF!</v>
      </c>
    </row>
    <row r="114" spans="2:18" ht="13">
      <c r="B114" s="60">
        <v>89</v>
      </c>
      <c r="C114" s="35"/>
      <c r="D114" s="69"/>
      <c r="E114" s="87">
        <f>SUMIF('Werkpakket 1'!$C:$C,$C114,'Werkpakket 1'!$G:$G)+SUMIF('Werkpakket 2'!$C:$C,$C114,'Werkpakket 2'!$G:$G)+SUMIF('Werkpakket 3'!$C:$C,$C114,'Werkpakket 3'!$G:$G)+SUMIF('Werkpakket 4'!$C:$C,$C114,'Werkpakket 4'!$G:$G)+SUMIF('Werkpakket 5'!$C:$C,$C114,'Werkpakket 5'!$G:$G)+SUMIF('Werkpakket 6'!$C:$C,$C114,'Werkpakket 6'!$G:$G)+SUMIF(Projectmanagement!$C:$C,$C114,Projectmanagement!$G:$G)+SUMIF(Materieel!D:D,$C114,Materieel!E:E)</f>
        <v>0</v>
      </c>
      <c r="F114" s="79"/>
      <c r="G114" s="79"/>
      <c r="H114" s="89" t="str">
        <f>IF(Tabel3[[#This Row],[Begrote kosten]]-Tabel3[[#This Row],[In kind bijdragen en cofin.]]-Tabel3[[#This Row],[Cash cofinanciering]]=0,"",Tabel3[[#This Row],[Begrote kosten]]-Tabel3[[#This Row],[In kind bijdragen en cofin.]]-Tabel3[[#This Row],[Cash cofinanciering]])</f>
        <v/>
      </c>
      <c r="I114" s="87">
        <f>SUMIF(Materieel!D:D,$C114,Materieel!E:E)</f>
        <v>0</v>
      </c>
      <c r="K114" s="116">
        <v>89</v>
      </c>
      <c r="L114" s="35"/>
      <c r="M114" s="69"/>
      <c r="N114" s="87">
        <f>SUMIF('Werkpakket 1'!$C:$C,$L114,'Werkpakket 1'!$K:$K)+SUMIF('Werkpakket 2'!$C:$C,$L114,'Werkpakket 2'!$K:$K)+SUMIF('Werkpakket 3'!$C:$C,$L114,'Werkpakket 3'!$K:$K)+SUMIF('Werkpakket 4'!$C:$C,$L114,'Werkpakket 4'!$K:$K)+SUMIF('Werkpakket 5'!$C:$C,$L114,'Werkpakket 5'!$K:$K)+SUMIF('Werkpakket 6'!$C:$C,$L114,'Werkpakket 6'!$K:$K)+SUMIF(Projectmanagement!$C:$C,$L114,Projectmanagement!$K:$K)+SUMIF(Materieel!$D:$D,$L114,Materieel!G:G)</f>
        <v>0</v>
      </c>
      <c r="O114" s="61"/>
      <c r="P114" s="61"/>
      <c r="Q114" s="89" t="str">
        <f>IF(Tabel6[[#This Row],[Gerealiseerde kosten]]-Tabel6[[#This Row],[In kind bijdragen en cofin.]]-Tabel6[[#This Row],[Cash cofinanciering]]=0,"",Tabel6[[#This Row],[Gerealiseerde kosten]]-Tabel6[[#This Row],[In kind bijdragen en cofin.]]-Tabel6[[#This Row],[Cash cofinanciering]])</f>
        <v/>
      </c>
      <c r="R114" s="87" t="e">
        <f>SUMIF(Materieel!#REF!,$C114,Materieel!#REF!)</f>
        <v>#REF!</v>
      </c>
    </row>
    <row r="115" spans="2:18" ht="13">
      <c r="B115" s="60">
        <v>90</v>
      </c>
      <c r="C115" s="35"/>
      <c r="D115" s="69"/>
      <c r="E115" s="87">
        <f>SUMIF('Werkpakket 1'!$C:$C,$C115,'Werkpakket 1'!$G:$G)+SUMIF('Werkpakket 2'!$C:$C,$C115,'Werkpakket 2'!$G:$G)+SUMIF('Werkpakket 3'!$C:$C,$C115,'Werkpakket 3'!$G:$G)+SUMIF('Werkpakket 4'!$C:$C,$C115,'Werkpakket 4'!$G:$G)+SUMIF('Werkpakket 5'!$C:$C,$C115,'Werkpakket 5'!$G:$G)+SUMIF('Werkpakket 6'!$C:$C,$C115,'Werkpakket 6'!$G:$G)+SUMIF(Projectmanagement!$C:$C,$C115,Projectmanagement!$G:$G)+SUMIF(Materieel!D:D,$C115,Materieel!E:E)</f>
        <v>0</v>
      </c>
      <c r="F115" s="79"/>
      <c r="G115" s="79"/>
      <c r="H115" s="89" t="str">
        <f>IF(Tabel3[[#This Row],[Begrote kosten]]-Tabel3[[#This Row],[In kind bijdragen en cofin.]]-Tabel3[[#This Row],[Cash cofinanciering]]=0,"",Tabel3[[#This Row],[Begrote kosten]]-Tabel3[[#This Row],[In kind bijdragen en cofin.]]-Tabel3[[#This Row],[Cash cofinanciering]])</f>
        <v/>
      </c>
      <c r="I115" s="87">
        <f>SUMIF(Materieel!D:D,$C115,Materieel!E:E)</f>
        <v>0</v>
      </c>
      <c r="K115" s="116">
        <v>90</v>
      </c>
      <c r="L115" s="35"/>
      <c r="M115" s="69"/>
      <c r="N115" s="87">
        <f>SUMIF('Werkpakket 1'!$C:$C,$L115,'Werkpakket 1'!$K:$K)+SUMIF('Werkpakket 2'!$C:$C,$L115,'Werkpakket 2'!$K:$K)+SUMIF('Werkpakket 3'!$C:$C,$L115,'Werkpakket 3'!$K:$K)+SUMIF('Werkpakket 4'!$C:$C,$L115,'Werkpakket 4'!$K:$K)+SUMIF('Werkpakket 5'!$C:$C,$L115,'Werkpakket 5'!$K:$K)+SUMIF('Werkpakket 6'!$C:$C,$L115,'Werkpakket 6'!$K:$K)+SUMIF(Projectmanagement!$C:$C,$L115,Projectmanagement!$K:$K)+SUMIF(Materieel!$D:$D,$L115,Materieel!G:G)</f>
        <v>0</v>
      </c>
      <c r="O115" s="61"/>
      <c r="P115" s="61"/>
      <c r="Q115" s="89" t="str">
        <f>IF(Tabel6[[#This Row],[Gerealiseerde kosten]]-Tabel6[[#This Row],[In kind bijdragen en cofin.]]-Tabel6[[#This Row],[Cash cofinanciering]]=0,"",Tabel6[[#This Row],[Gerealiseerde kosten]]-Tabel6[[#This Row],[In kind bijdragen en cofin.]]-Tabel6[[#This Row],[Cash cofinanciering]])</f>
        <v/>
      </c>
      <c r="R115" s="87" t="e">
        <f>SUMIF(Materieel!#REF!,$C115,Materieel!#REF!)</f>
        <v>#REF!</v>
      </c>
    </row>
    <row r="116" spans="2:18" ht="13">
      <c r="B116" s="60">
        <v>91</v>
      </c>
      <c r="C116" s="35"/>
      <c r="D116" s="69"/>
      <c r="E116" s="87">
        <f>SUMIF('Werkpakket 1'!$C:$C,$C116,'Werkpakket 1'!$G:$G)+SUMIF('Werkpakket 2'!$C:$C,$C116,'Werkpakket 2'!$G:$G)+SUMIF('Werkpakket 3'!$C:$C,$C116,'Werkpakket 3'!$G:$G)+SUMIF('Werkpakket 4'!$C:$C,$C116,'Werkpakket 4'!$G:$G)+SUMIF('Werkpakket 5'!$C:$C,$C116,'Werkpakket 5'!$G:$G)+SUMIF('Werkpakket 6'!$C:$C,$C116,'Werkpakket 6'!$G:$G)+SUMIF(Projectmanagement!$C:$C,$C116,Projectmanagement!$G:$G)+SUMIF(Materieel!D:D,$C116,Materieel!E:E)</f>
        <v>0</v>
      </c>
      <c r="F116" s="79"/>
      <c r="G116" s="79"/>
      <c r="H116" s="89" t="str">
        <f>IF(Tabel3[[#This Row],[Begrote kosten]]-Tabel3[[#This Row],[In kind bijdragen en cofin.]]-Tabel3[[#This Row],[Cash cofinanciering]]=0,"",Tabel3[[#This Row],[Begrote kosten]]-Tabel3[[#This Row],[In kind bijdragen en cofin.]]-Tabel3[[#This Row],[Cash cofinanciering]])</f>
        <v/>
      </c>
      <c r="I116" s="87">
        <f>SUMIF(Materieel!D:D,$C116,Materieel!E:E)</f>
        <v>0</v>
      </c>
      <c r="K116" s="116">
        <v>91</v>
      </c>
      <c r="L116" s="35"/>
      <c r="M116" s="69"/>
      <c r="N116" s="87">
        <f>SUMIF('Werkpakket 1'!$C:$C,$L116,'Werkpakket 1'!$K:$K)+SUMIF('Werkpakket 2'!$C:$C,$L116,'Werkpakket 2'!$K:$K)+SUMIF('Werkpakket 3'!$C:$C,$L116,'Werkpakket 3'!$K:$K)+SUMIF('Werkpakket 4'!$C:$C,$L116,'Werkpakket 4'!$K:$K)+SUMIF('Werkpakket 5'!$C:$C,$L116,'Werkpakket 5'!$K:$K)+SUMIF('Werkpakket 6'!$C:$C,$L116,'Werkpakket 6'!$K:$K)+SUMIF(Projectmanagement!$C:$C,$L116,Projectmanagement!$K:$K)+SUMIF(Materieel!$D:$D,$L116,Materieel!G:G)</f>
        <v>0</v>
      </c>
      <c r="O116" s="61"/>
      <c r="P116" s="61"/>
      <c r="Q116" s="89" t="str">
        <f>IF(Tabel6[[#This Row],[Gerealiseerde kosten]]-Tabel6[[#This Row],[In kind bijdragen en cofin.]]-Tabel6[[#This Row],[Cash cofinanciering]]=0,"",Tabel6[[#This Row],[Gerealiseerde kosten]]-Tabel6[[#This Row],[In kind bijdragen en cofin.]]-Tabel6[[#This Row],[Cash cofinanciering]])</f>
        <v/>
      </c>
      <c r="R116" s="87" t="e">
        <f>SUMIF(Materieel!#REF!,$C116,Materieel!#REF!)</f>
        <v>#REF!</v>
      </c>
    </row>
    <row r="117" spans="2:18" ht="13">
      <c r="B117" s="60">
        <v>92</v>
      </c>
      <c r="C117" s="35"/>
      <c r="D117" s="69"/>
      <c r="E117" s="87">
        <f>SUMIF('Werkpakket 1'!$C:$C,$C117,'Werkpakket 1'!$G:$G)+SUMIF('Werkpakket 2'!$C:$C,$C117,'Werkpakket 2'!$G:$G)+SUMIF('Werkpakket 3'!$C:$C,$C117,'Werkpakket 3'!$G:$G)+SUMIF('Werkpakket 4'!$C:$C,$C117,'Werkpakket 4'!$G:$G)+SUMIF('Werkpakket 5'!$C:$C,$C117,'Werkpakket 5'!$G:$G)+SUMIF('Werkpakket 6'!$C:$C,$C117,'Werkpakket 6'!$G:$G)+SUMIF(Projectmanagement!$C:$C,$C117,Projectmanagement!$G:$G)+SUMIF(Materieel!D:D,$C117,Materieel!E:E)</f>
        <v>0</v>
      </c>
      <c r="F117" s="79"/>
      <c r="G117" s="79"/>
      <c r="H117" s="89" t="str">
        <f>IF(Tabel3[[#This Row],[Begrote kosten]]-Tabel3[[#This Row],[In kind bijdragen en cofin.]]-Tabel3[[#This Row],[Cash cofinanciering]]=0,"",Tabel3[[#This Row],[Begrote kosten]]-Tabel3[[#This Row],[In kind bijdragen en cofin.]]-Tabel3[[#This Row],[Cash cofinanciering]])</f>
        <v/>
      </c>
      <c r="I117" s="87">
        <f>SUMIF(Materieel!D:D,$C117,Materieel!E:E)</f>
        <v>0</v>
      </c>
      <c r="K117" s="116">
        <v>92</v>
      </c>
      <c r="L117" s="35"/>
      <c r="M117" s="69"/>
      <c r="N117" s="87">
        <f>SUMIF('Werkpakket 1'!$C:$C,$L117,'Werkpakket 1'!$K:$K)+SUMIF('Werkpakket 2'!$C:$C,$L117,'Werkpakket 2'!$K:$K)+SUMIF('Werkpakket 3'!$C:$C,$L117,'Werkpakket 3'!$K:$K)+SUMIF('Werkpakket 4'!$C:$C,$L117,'Werkpakket 4'!$K:$K)+SUMIF('Werkpakket 5'!$C:$C,$L117,'Werkpakket 5'!$K:$K)+SUMIF('Werkpakket 6'!$C:$C,$L117,'Werkpakket 6'!$K:$K)+SUMIF(Projectmanagement!$C:$C,$L117,Projectmanagement!$K:$K)+SUMIF(Materieel!$D:$D,$L117,Materieel!G:G)</f>
        <v>0</v>
      </c>
      <c r="O117" s="61"/>
      <c r="P117" s="61"/>
      <c r="Q117" s="89" t="str">
        <f>IF(Tabel6[[#This Row],[Gerealiseerde kosten]]-Tabel6[[#This Row],[In kind bijdragen en cofin.]]-Tabel6[[#This Row],[Cash cofinanciering]]=0,"",Tabel6[[#This Row],[Gerealiseerde kosten]]-Tabel6[[#This Row],[In kind bijdragen en cofin.]]-Tabel6[[#This Row],[Cash cofinanciering]])</f>
        <v/>
      </c>
      <c r="R117" s="87" t="e">
        <f>SUMIF(Materieel!#REF!,$C117,Materieel!#REF!)</f>
        <v>#REF!</v>
      </c>
    </row>
    <row r="118" spans="2:18" ht="13">
      <c r="B118" s="60">
        <v>93</v>
      </c>
      <c r="C118" s="35"/>
      <c r="D118" s="69"/>
      <c r="E118" s="87">
        <f>SUMIF('Werkpakket 1'!$C:$C,$C118,'Werkpakket 1'!$G:$G)+SUMIF('Werkpakket 2'!$C:$C,$C118,'Werkpakket 2'!$G:$G)+SUMIF('Werkpakket 3'!$C:$C,$C118,'Werkpakket 3'!$G:$G)+SUMIF('Werkpakket 4'!$C:$C,$C118,'Werkpakket 4'!$G:$G)+SUMIF('Werkpakket 5'!$C:$C,$C118,'Werkpakket 5'!$G:$G)+SUMIF('Werkpakket 6'!$C:$C,$C118,'Werkpakket 6'!$G:$G)+SUMIF(Projectmanagement!$C:$C,$C118,Projectmanagement!$G:$G)+SUMIF(Materieel!D:D,$C118,Materieel!E:E)</f>
        <v>0</v>
      </c>
      <c r="F118" s="79"/>
      <c r="G118" s="79"/>
      <c r="H118" s="89" t="str">
        <f>IF(Tabel3[[#This Row],[Begrote kosten]]-Tabel3[[#This Row],[In kind bijdragen en cofin.]]-Tabel3[[#This Row],[Cash cofinanciering]]=0,"",Tabel3[[#This Row],[Begrote kosten]]-Tabel3[[#This Row],[In kind bijdragen en cofin.]]-Tabel3[[#This Row],[Cash cofinanciering]])</f>
        <v/>
      </c>
      <c r="I118" s="87">
        <f>SUMIF(Materieel!D:D,$C118,Materieel!E:E)</f>
        <v>0</v>
      </c>
      <c r="K118" s="116">
        <v>93</v>
      </c>
      <c r="L118" s="35"/>
      <c r="M118" s="69"/>
      <c r="N118" s="87">
        <f>SUMIF('Werkpakket 1'!$C:$C,$L118,'Werkpakket 1'!$K:$K)+SUMIF('Werkpakket 2'!$C:$C,$L118,'Werkpakket 2'!$K:$K)+SUMIF('Werkpakket 3'!$C:$C,$L118,'Werkpakket 3'!$K:$K)+SUMIF('Werkpakket 4'!$C:$C,$L118,'Werkpakket 4'!$K:$K)+SUMIF('Werkpakket 5'!$C:$C,$L118,'Werkpakket 5'!$K:$K)+SUMIF('Werkpakket 6'!$C:$C,$L118,'Werkpakket 6'!$K:$K)+SUMIF(Projectmanagement!$C:$C,$L118,Projectmanagement!$K:$K)+SUMIF(Materieel!$D:$D,$L118,Materieel!G:G)</f>
        <v>0</v>
      </c>
      <c r="O118" s="61"/>
      <c r="P118" s="61"/>
      <c r="Q118" s="89" t="str">
        <f>IF(Tabel6[[#This Row],[Gerealiseerde kosten]]-Tabel6[[#This Row],[In kind bijdragen en cofin.]]-Tabel6[[#This Row],[Cash cofinanciering]]=0,"",Tabel6[[#This Row],[Gerealiseerde kosten]]-Tabel6[[#This Row],[In kind bijdragen en cofin.]]-Tabel6[[#This Row],[Cash cofinanciering]])</f>
        <v/>
      </c>
      <c r="R118" s="87" t="e">
        <f>SUMIF(Materieel!#REF!,$C118,Materieel!#REF!)</f>
        <v>#REF!</v>
      </c>
    </row>
    <row r="119" spans="2:18" ht="13">
      <c r="B119" s="60">
        <v>94</v>
      </c>
      <c r="C119" s="35"/>
      <c r="D119" s="69"/>
      <c r="E119" s="87">
        <f>SUMIF('Werkpakket 1'!$C:$C,$C119,'Werkpakket 1'!$G:$G)+SUMIF('Werkpakket 2'!$C:$C,$C119,'Werkpakket 2'!$G:$G)+SUMIF('Werkpakket 3'!$C:$C,$C119,'Werkpakket 3'!$G:$G)+SUMIF('Werkpakket 4'!$C:$C,$C119,'Werkpakket 4'!$G:$G)+SUMIF('Werkpakket 5'!$C:$C,$C119,'Werkpakket 5'!$G:$G)+SUMIF('Werkpakket 6'!$C:$C,$C119,'Werkpakket 6'!$G:$G)+SUMIF(Projectmanagement!$C:$C,$C119,Projectmanagement!$G:$G)+SUMIF(Materieel!D:D,$C119,Materieel!E:E)</f>
        <v>0</v>
      </c>
      <c r="F119" s="79"/>
      <c r="G119" s="79"/>
      <c r="H119" s="89" t="str">
        <f>IF(Tabel3[[#This Row],[Begrote kosten]]-Tabel3[[#This Row],[In kind bijdragen en cofin.]]-Tabel3[[#This Row],[Cash cofinanciering]]=0,"",Tabel3[[#This Row],[Begrote kosten]]-Tabel3[[#This Row],[In kind bijdragen en cofin.]]-Tabel3[[#This Row],[Cash cofinanciering]])</f>
        <v/>
      </c>
      <c r="I119" s="87">
        <f>SUMIF(Materieel!D:D,$C119,Materieel!E:E)</f>
        <v>0</v>
      </c>
      <c r="K119" s="116">
        <v>94</v>
      </c>
      <c r="L119" s="35"/>
      <c r="M119" s="69"/>
      <c r="N119" s="87">
        <f>SUMIF('Werkpakket 1'!$C:$C,$L119,'Werkpakket 1'!$K:$K)+SUMIF('Werkpakket 2'!$C:$C,$L119,'Werkpakket 2'!$K:$K)+SUMIF('Werkpakket 3'!$C:$C,$L119,'Werkpakket 3'!$K:$K)+SUMIF('Werkpakket 4'!$C:$C,$L119,'Werkpakket 4'!$K:$K)+SUMIF('Werkpakket 5'!$C:$C,$L119,'Werkpakket 5'!$K:$K)+SUMIF('Werkpakket 6'!$C:$C,$L119,'Werkpakket 6'!$K:$K)+SUMIF(Projectmanagement!$C:$C,$L119,Projectmanagement!$K:$K)+SUMIF(Materieel!$D:$D,$L119,Materieel!G:G)</f>
        <v>0</v>
      </c>
      <c r="O119" s="61"/>
      <c r="P119" s="61"/>
      <c r="Q119" s="89" t="str">
        <f>IF(Tabel6[[#This Row],[Gerealiseerde kosten]]-Tabel6[[#This Row],[In kind bijdragen en cofin.]]-Tabel6[[#This Row],[Cash cofinanciering]]=0,"",Tabel6[[#This Row],[Gerealiseerde kosten]]-Tabel6[[#This Row],[In kind bijdragen en cofin.]]-Tabel6[[#This Row],[Cash cofinanciering]])</f>
        <v/>
      </c>
      <c r="R119" s="87" t="e">
        <f>SUMIF(Materieel!#REF!,$C119,Materieel!#REF!)</f>
        <v>#REF!</v>
      </c>
    </row>
    <row r="120" spans="2:18" ht="13">
      <c r="B120" s="60">
        <v>95</v>
      </c>
      <c r="C120" s="35"/>
      <c r="D120" s="69"/>
      <c r="E120" s="87">
        <f>SUMIF('Werkpakket 1'!$C:$C,$C120,'Werkpakket 1'!$G:$G)+SUMIF('Werkpakket 2'!$C:$C,$C120,'Werkpakket 2'!$G:$G)+SUMIF('Werkpakket 3'!$C:$C,$C120,'Werkpakket 3'!$G:$G)+SUMIF('Werkpakket 4'!$C:$C,$C120,'Werkpakket 4'!$G:$G)+SUMIF('Werkpakket 5'!$C:$C,$C120,'Werkpakket 5'!$G:$G)+SUMIF('Werkpakket 6'!$C:$C,$C120,'Werkpakket 6'!$G:$G)+SUMIF(Projectmanagement!$C:$C,$C120,Projectmanagement!$G:$G)+SUMIF(Materieel!D:D,$C120,Materieel!E:E)</f>
        <v>0</v>
      </c>
      <c r="F120" s="79"/>
      <c r="G120" s="79"/>
      <c r="H120" s="89" t="str">
        <f>IF(Tabel3[[#This Row],[Begrote kosten]]-Tabel3[[#This Row],[In kind bijdragen en cofin.]]-Tabel3[[#This Row],[Cash cofinanciering]]=0,"",Tabel3[[#This Row],[Begrote kosten]]-Tabel3[[#This Row],[In kind bijdragen en cofin.]]-Tabel3[[#This Row],[Cash cofinanciering]])</f>
        <v/>
      </c>
      <c r="I120" s="87">
        <f>SUMIF(Materieel!D:D,$C120,Materieel!E:E)</f>
        <v>0</v>
      </c>
      <c r="K120" s="116">
        <v>95</v>
      </c>
      <c r="L120" s="35"/>
      <c r="M120" s="69"/>
      <c r="N120" s="87">
        <f>SUMIF('Werkpakket 1'!$C:$C,$L120,'Werkpakket 1'!$K:$K)+SUMIF('Werkpakket 2'!$C:$C,$L120,'Werkpakket 2'!$K:$K)+SUMIF('Werkpakket 3'!$C:$C,$L120,'Werkpakket 3'!$K:$K)+SUMIF('Werkpakket 4'!$C:$C,$L120,'Werkpakket 4'!$K:$K)+SUMIF('Werkpakket 5'!$C:$C,$L120,'Werkpakket 5'!$K:$K)+SUMIF('Werkpakket 6'!$C:$C,$L120,'Werkpakket 6'!$K:$K)+SUMIF(Projectmanagement!$C:$C,$L120,Projectmanagement!$K:$K)+SUMIF(Materieel!$D:$D,$L120,Materieel!G:G)</f>
        <v>0</v>
      </c>
      <c r="O120" s="61"/>
      <c r="P120" s="61"/>
      <c r="Q120" s="89" t="str">
        <f>IF(Tabel6[[#This Row],[Gerealiseerde kosten]]-Tabel6[[#This Row],[In kind bijdragen en cofin.]]-Tabel6[[#This Row],[Cash cofinanciering]]=0,"",Tabel6[[#This Row],[Gerealiseerde kosten]]-Tabel6[[#This Row],[In kind bijdragen en cofin.]]-Tabel6[[#This Row],[Cash cofinanciering]])</f>
        <v/>
      </c>
      <c r="R120" s="87" t="e">
        <f>SUMIF(Materieel!#REF!,$C120,Materieel!#REF!)</f>
        <v>#REF!</v>
      </c>
    </row>
    <row r="121" spans="2:18" ht="13">
      <c r="B121" s="60">
        <v>96</v>
      </c>
      <c r="C121" s="35"/>
      <c r="D121" s="69"/>
      <c r="E121" s="87">
        <f>SUMIF('Werkpakket 1'!$C:$C,$C121,'Werkpakket 1'!$G:$G)+SUMIF('Werkpakket 2'!$C:$C,$C121,'Werkpakket 2'!$G:$G)+SUMIF('Werkpakket 3'!$C:$C,$C121,'Werkpakket 3'!$G:$G)+SUMIF('Werkpakket 4'!$C:$C,$C121,'Werkpakket 4'!$G:$G)+SUMIF('Werkpakket 5'!$C:$C,$C121,'Werkpakket 5'!$G:$G)+SUMIF('Werkpakket 6'!$C:$C,$C121,'Werkpakket 6'!$G:$G)+SUMIF(Projectmanagement!$C:$C,$C121,Projectmanagement!$G:$G)+SUMIF(Materieel!D:D,$C121,Materieel!E:E)</f>
        <v>0</v>
      </c>
      <c r="F121" s="79"/>
      <c r="G121" s="79"/>
      <c r="H121" s="89" t="str">
        <f>IF(Tabel3[[#This Row],[Begrote kosten]]-Tabel3[[#This Row],[In kind bijdragen en cofin.]]-Tabel3[[#This Row],[Cash cofinanciering]]=0,"",Tabel3[[#This Row],[Begrote kosten]]-Tabel3[[#This Row],[In kind bijdragen en cofin.]]-Tabel3[[#This Row],[Cash cofinanciering]])</f>
        <v/>
      </c>
      <c r="I121" s="87">
        <f>SUMIF(Materieel!D:D,$C121,Materieel!E:E)</f>
        <v>0</v>
      </c>
      <c r="K121" s="116">
        <v>96</v>
      </c>
      <c r="L121" s="35"/>
      <c r="M121" s="69"/>
      <c r="N121" s="87">
        <f>SUMIF('Werkpakket 1'!$C:$C,$L121,'Werkpakket 1'!$K:$K)+SUMIF('Werkpakket 2'!$C:$C,$L121,'Werkpakket 2'!$K:$K)+SUMIF('Werkpakket 3'!$C:$C,$L121,'Werkpakket 3'!$K:$K)+SUMIF('Werkpakket 4'!$C:$C,$L121,'Werkpakket 4'!$K:$K)+SUMIF('Werkpakket 5'!$C:$C,$L121,'Werkpakket 5'!$K:$K)+SUMIF('Werkpakket 6'!$C:$C,$L121,'Werkpakket 6'!$K:$K)+SUMIF(Projectmanagement!$C:$C,$L121,Projectmanagement!$K:$K)+SUMIF(Materieel!$D:$D,$L121,Materieel!G:G)</f>
        <v>0</v>
      </c>
      <c r="O121" s="61"/>
      <c r="P121" s="61"/>
      <c r="Q121" s="89" t="str">
        <f>IF(Tabel6[[#This Row],[Gerealiseerde kosten]]-Tabel6[[#This Row],[In kind bijdragen en cofin.]]-Tabel6[[#This Row],[Cash cofinanciering]]=0,"",Tabel6[[#This Row],[Gerealiseerde kosten]]-Tabel6[[#This Row],[In kind bijdragen en cofin.]]-Tabel6[[#This Row],[Cash cofinanciering]])</f>
        <v/>
      </c>
      <c r="R121" s="87" t="e">
        <f>SUMIF(Materieel!#REF!,$C121,Materieel!#REF!)</f>
        <v>#REF!</v>
      </c>
    </row>
    <row r="122" spans="2:18" ht="13">
      <c r="B122" s="60">
        <v>97</v>
      </c>
      <c r="C122" s="35"/>
      <c r="D122" s="69"/>
      <c r="E122" s="87">
        <f>SUMIF('Werkpakket 1'!$C:$C,$C122,'Werkpakket 1'!$G:$G)+SUMIF('Werkpakket 2'!$C:$C,$C122,'Werkpakket 2'!$G:$G)+SUMIF('Werkpakket 3'!$C:$C,$C122,'Werkpakket 3'!$G:$G)+SUMIF('Werkpakket 4'!$C:$C,$C122,'Werkpakket 4'!$G:$G)+SUMIF('Werkpakket 5'!$C:$C,$C122,'Werkpakket 5'!$G:$G)+SUMIF('Werkpakket 6'!$C:$C,$C122,'Werkpakket 6'!$G:$G)+SUMIF(Projectmanagement!$C:$C,$C122,Projectmanagement!$G:$G)+SUMIF(Materieel!D:D,$C122,Materieel!E:E)</f>
        <v>0</v>
      </c>
      <c r="F122" s="79"/>
      <c r="G122" s="79"/>
      <c r="H122" s="89" t="str">
        <f>IF(Tabel3[[#This Row],[Begrote kosten]]-Tabel3[[#This Row],[In kind bijdragen en cofin.]]-Tabel3[[#This Row],[Cash cofinanciering]]=0,"",Tabel3[[#This Row],[Begrote kosten]]-Tabel3[[#This Row],[In kind bijdragen en cofin.]]-Tabel3[[#This Row],[Cash cofinanciering]])</f>
        <v/>
      </c>
      <c r="I122" s="87">
        <f>SUMIF(Materieel!D:D,$C122,Materieel!E:E)</f>
        <v>0</v>
      </c>
      <c r="K122" s="116">
        <v>97</v>
      </c>
      <c r="L122" s="35"/>
      <c r="M122" s="69"/>
      <c r="N122" s="87">
        <f>SUMIF('Werkpakket 1'!$C:$C,$L122,'Werkpakket 1'!$K:$K)+SUMIF('Werkpakket 2'!$C:$C,$L122,'Werkpakket 2'!$K:$K)+SUMIF('Werkpakket 3'!$C:$C,$L122,'Werkpakket 3'!$K:$K)+SUMIF('Werkpakket 4'!$C:$C,$L122,'Werkpakket 4'!$K:$K)+SUMIF('Werkpakket 5'!$C:$C,$L122,'Werkpakket 5'!$K:$K)+SUMIF('Werkpakket 6'!$C:$C,$L122,'Werkpakket 6'!$K:$K)+SUMIF(Projectmanagement!$C:$C,$L122,Projectmanagement!$K:$K)+SUMIF(Materieel!$D:$D,$L122,Materieel!G:G)</f>
        <v>0</v>
      </c>
      <c r="O122" s="61"/>
      <c r="P122" s="61"/>
      <c r="Q122" s="89" t="str">
        <f>IF(Tabel6[[#This Row],[Gerealiseerde kosten]]-Tabel6[[#This Row],[In kind bijdragen en cofin.]]-Tabel6[[#This Row],[Cash cofinanciering]]=0,"",Tabel6[[#This Row],[Gerealiseerde kosten]]-Tabel6[[#This Row],[In kind bijdragen en cofin.]]-Tabel6[[#This Row],[Cash cofinanciering]])</f>
        <v/>
      </c>
      <c r="R122" s="87" t="e">
        <f>SUMIF(Materieel!#REF!,$C122,Materieel!#REF!)</f>
        <v>#REF!</v>
      </c>
    </row>
    <row r="123" spans="2:18" ht="13">
      <c r="B123" s="60">
        <v>98</v>
      </c>
      <c r="C123" s="35"/>
      <c r="D123" s="69"/>
      <c r="E123" s="87">
        <f>SUMIF('Werkpakket 1'!$C:$C,$C123,'Werkpakket 1'!$G:$G)+SUMIF('Werkpakket 2'!$C:$C,$C123,'Werkpakket 2'!$G:$G)+SUMIF('Werkpakket 3'!$C:$C,$C123,'Werkpakket 3'!$G:$G)+SUMIF('Werkpakket 4'!$C:$C,$C123,'Werkpakket 4'!$G:$G)+SUMIF('Werkpakket 5'!$C:$C,$C123,'Werkpakket 5'!$G:$G)+SUMIF('Werkpakket 6'!$C:$C,$C123,'Werkpakket 6'!$G:$G)+SUMIF(Projectmanagement!$C:$C,$C123,Projectmanagement!$G:$G)+SUMIF(Materieel!D:D,$C123,Materieel!E:E)</f>
        <v>0</v>
      </c>
      <c r="F123" s="79"/>
      <c r="G123" s="79"/>
      <c r="H123" s="89" t="str">
        <f>IF(Tabel3[[#This Row],[Begrote kosten]]-Tabel3[[#This Row],[In kind bijdragen en cofin.]]-Tabel3[[#This Row],[Cash cofinanciering]]=0,"",Tabel3[[#This Row],[Begrote kosten]]-Tabel3[[#This Row],[In kind bijdragen en cofin.]]-Tabel3[[#This Row],[Cash cofinanciering]])</f>
        <v/>
      </c>
      <c r="I123" s="87">
        <f>SUMIF(Materieel!D:D,$C123,Materieel!E:E)</f>
        <v>0</v>
      </c>
      <c r="K123" s="116">
        <v>98</v>
      </c>
      <c r="L123" s="35"/>
      <c r="M123" s="69"/>
      <c r="N123" s="87">
        <f>SUMIF('Werkpakket 1'!$C:$C,$L123,'Werkpakket 1'!$K:$K)+SUMIF('Werkpakket 2'!$C:$C,$L123,'Werkpakket 2'!$K:$K)+SUMIF('Werkpakket 3'!$C:$C,$L123,'Werkpakket 3'!$K:$K)+SUMIF('Werkpakket 4'!$C:$C,$L123,'Werkpakket 4'!$K:$K)+SUMIF('Werkpakket 5'!$C:$C,$L123,'Werkpakket 5'!$K:$K)+SUMIF('Werkpakket 6'!$C:$C,$L123,'Werkpakket 6'!$K:$K)+SUMIF(Projectmanagement!$C:$C,$L123,Projectmanagement!$K:$K)+SUMIF(Materieel!$D:$D,$L123,Materieel!G:G)</f>
        <v>0</v>
      </c>
      <c r="O123" s="61"/>
      <c r="P123" s="61"/>
      <c r="Q123" s="89" t="str">
        <f>IF(Tabel6[[#This Row],[Gerealiseerde kosten]]-Tabel6[[#This Row],[In kind bijdragen en cofin.]]-Tabel6[[#This Row],[Cash cofinanciering]]=0,"",Tabel6[[#This Row],[Gerealiseerde kosten]]-Tabel6[[#This Row],[In kind bijdragen en cofin.]]-Tabel6[[#This Row],[Cash cofinanciering]])</f>
        <v/>
      </c>
      <c r="R123" s="87" t="e">
        <f>SUMIF(Materieel!#REF!,$C123,Materieel!#REF!)</f>
        <v>#REF!</v>
      </c>
    </row>
    <row r="124" spans="2:18" ht="13">
      <c r="B124" s="60">
        <v>99</v>
      </c>
      <c r="C124" s="35"/>
      <c r="D124" s="69"/>
      <c r="E124" s="87">
        <f>SUMIF('Werkpakket 1'!$C:$C,$C124,'Werkpakket 1'!$G:$G)+SUMIF('Werkpakket 2'!$C:$C,$C124,'Werkpakket 2'!$G:$G)+SUMIF('Werkpakket 3'!$C:$C,$C124,'Werkpakket 3'!$G:$G)+SUMIF('Werkpakket 4'!$C:$C,$C124,'Werkpakket 4'!$G:$G)+SUMIF('Werkpakket 5'!$C:$C,$C124,'Werkpakket 5'!$G:$G)+SUMIF('Werkpakket 6'!$C:$C,$C124,'Werkpakket 6'!$G:$G)+SUMIF(Projectmanagement!$C:$C,$C124,Projectmanagement!$G:$G)+SUMIF(Materieel!D:D,$C124,Materieel!E:E)</f>
        <v>0</v>
      </c>
      <c r="F124" s="79"/>
      <c r="G124" s="79"/>
      <c r="H124" s="89" t="str">
        <f>IF(Tabel3[[#This Row],[Begrote kosten]]-Tabel3[[#This Row],[In kind bijdragen en cofin.]]-Tabel3[[#This Row],[Cash cofinanciering]]=0,"",Tabel3[[#This Row],[Begrote kosten]]-Tabel3[[#This Row],[In kind bijdragen en cofin.]]-Tabel3[[#This Row],[Cash cofinanciering]])</f>
        <v/>
      </c>
      <c r="I124" s="87">
        <f>SUMIF(Materieel!D:D,$C124,Materieel!E:E)</f>
        <v>0</v>
      </c>
      <c r="K124" s="117">
        <v>99</v>
      </c>
      <c r="L124" s="118"/>
      <c r="M124" s="69"/>
      <c r="N124" s="87">
        <f>SUMIF('Werkpakket 1'!$C:$C,$L124,'Werkpakket 1'!$K:$K)+SUMIF('Werkpakket 2'!$C:$C,$L124,'Werkpakket 2'!$K:$K)+SUMIF('Werkpakket 3'!$C:$C,$L124,'Werkpakket 3'!$K:$K)+SUMIF('Werkpakket 4'!$C:$C,$L124,'Werkpakket 4'!$K:$K)+SUMIF('Werkpakket 5'!$C:$C,$L124,'Werkpakket 5'!$K:$K)+SUMIF('Werkpakket 6'!$C:$C,$L124,'Werkpakket 6'!$K:$K)+SUMIF(Projectmanagement!$C:$C,$L124,Projectmanagement!$K:$K)+SUMIF(Materieel!$D:$D,$L124,Materieel!G:G)</f>
        <v>0</v>
      </c>
      <c r="O124" s="78"/>
      <c r="P124" s="78"/>
      <c r="Q124" s="89" t="str">
        <f>IF(Tabel6[[#This Row],[Gerealiseerde kosten]]-Tabel6[[#This Row],[In kind bijdragen en cofin.]]-Tabel6[[#This Row],[Cash cofinanciering]]=0,"",Tabel6[[#This Row],[Gerealiseerde kosten]]-Tabel6[[#This Row],[In kind bijdragen en cofin.]]-Tabel6[[#This Row],[Cash cofinanciering]])</f>
        <v/>
      </c>
      <c r="R124" s="87" t="e">
        <f>SUMIF(Materieel!#REF!,$C124,Materieel!#REF!)</f>
        <v>#REF!</v>
      </c>
    </row>
  </sheetData>
  <sheetProtection algorithmName="SHA-512" hashValue="DrsbWHk3pfMShtgmgdy3ITzGBC7xW4EaKbYP7vRftxP9zDklaHtEwMXbIrqJ3IRTxSvfUdh6Bml5bwlhetObmw==" saltValue="IeudY8SZdp/1Tp6ZiKtcXQ==" spinCount="100000" sheet="1" formatCells="0" sort="0" autoFilter="0" pivotTables="0"/>
  <mergeCells count="9">
    <mergeCell ref="B12:G12"/>
    <mergeCell ref="B22:D22"/>
    <mergeCell ref="K14:Q14"/>
    <mergeCell ref="K15:Q15"/>
    <mergeCell ref="B14:H14"/>
    <mergeCell ref="B15:H15"/>
    <mergeCell ref="F22:H22"/>
    <mergeCell ref="O22:Q22"/>
    <mergeCell ref="K22:M22"/>
  </mergeCells>
  <conditionalFormatting sqref="C25:C26 C31:C124">
    <cfRule type="duplicateValues" dxfId="78" priority="20"/>
  </conditionalFormatting>
  <conditionalFormatting sqref="C27:C30">
    <cfRule type="expression" dxfId="77" priority="6">
      <formula>$A$1=TRUE</formula>
    </cfRule>
  </conditionalFormatting>
  <conditionalFormatting sqref="E18 E24:G124">
    <cfRule type="cellIs" dxfId="76" priority="64" operator="lessThan">
      <formula>0</formula>
    </cfRule>
  </conditionalFormatting>
  <conditionalFormatting sqref="H24">
    <cfRule type="cellIs" dxfId="75" priority="9" operator="lessThan">
      <formula>0</formula>
    </cfRule>
  </conditionalFormatting>
  <conditionalFormatting sqref="I24:I124">
    <cfRule type="cellIs" dxfId="74" priority="13" operator="lessThan">
      <formula>0</formula>
    </cfRule>
  </conditionalFormatting>
  <conditionalFormatting sqref="L25:L26 L34:L124">
    <cfRule type="duplicateValues" dxfId="73" priority="19"/>
  </conditionalFormatting>
  <conditionalFormatting sqref="L26 L34:L46">
    <cfRule type="duplicateValues" dxfId="72" priority="31"/>
  </conditionalFormatting>
  <conditionalFormatting sqref="L26 L34:L50">
    <cfRule type="duplicateValues" dxfId="71" priority="29"/>
  </conditionalFormatting>
  <conditionalFormatting sqref="L26 L34:L51">
    <cfRule type="duplicateValues" dxfId="70" priority="24"/>
  </conditionalFormatting>
  <conditionalFormatting sqref="L26">
    <cfRule type="duplicateValues" dxfId="69" priority="27"/>
    <cfRule type="duplicateValues" dxfId="68" priority="28"/>
    <cfRule type="expression" dxfId="67" priority="33">
      <formula>$A$1=TRUE</formula>
    </cfRule>
  </conditionalFormatting>
  <conditionalFormatting sqref="L27:L30">
    <cfRule type="expression" dxfId="66" priority="2">
      <formula>$A$1=TRUE</formula>
    </cfRule>
  </conditionalFormatting>
  <conditionalFormatting sqref="L31:L32">
    <cfRule type="duplicateValues" dxfId="65" priority="4"/>
    <cfRule type="expression" dxfId="64" priority="5">
      <formula>$A$1=TRUE</formula>
    </cfRule>
  </conditionalFormatting>
  <conditionalFormatting sqref="L33">
    <cfRule type="duplicateValues" dxfId="63" priority="16"/>
    <cfRule type="expression" dxfId="62" priority="17">
      <formula>$A$1=TRUE</formula>
    </cfRule>
  </conditionalFormatting>
  <conditionalFormatting sqref="L34:L124">
    <cfRule type="expression" dxfId="61" priority="32">
      <formula>$A$1=TRUE</formula>
    </cfRule>
  </conditionalFormatting>
  <conditionalFormatting sqref="L47">
    <cfRule type="expression" dxfId="60" priority="26">
      <formula>$A$1=TRUE</formula>
    </cfRule>
  </conditionalFormatting>
  <conditionalFormatting sqref="L47:L50">
    <cfRule type="expression" dxfId="59" priority="30">
      <formula>$A$1=TRUE</formula>
    </cfRule>
  </conditionalFormatting>
  <conditionalFormatting sqref="L51">
    <cfRule type="expression" dxfId="58" priority="25">
      <formula>$A$1=TRUE</formula>
    </cfRule>
  </conditionalFormatting>
  <conditionalFormatting sqref="L52">
    <cfRule type="duplicateValues" dxfId="57" priority="22"/>
    <cfRule type="expression" dxfId="56" priority="23">
      <formula>$A$1=TRUE</formula>
    </cfRule>
  </conditionalFormatting>
  <conditionalFormatting sqref="M25:M26 M33:M124">
    <cfRule type="cellIs" dxfId="55" priority="54" operator="lessThan">
      <formula>0</formula>
    </cfRule>
    <cfRule type="expression" dxfId="54" priority="55">
      <formula>$A$1=TRUE</formula>
    </cfRule>
  </conditionalFormatting>
  <conditionalFormatting sqref="M27:M32">
    <cfRule type="expression" dxfId="53" priority="1">
      <formula>$A$1=TRUE</formula>
    </cfRule>
  </conditionalFormatting>
  <conditionalFormatting sqref="N18:N19">
    <cfRule type="cellIs" dxfId="52" priority="52" operator="lessThan">
      <formula>0</formula>
    </cfRule>
  </conditionalFormatting>
  <conditionalFormatting sqref="N25:O124">
    <cfRule type="cellIs" dxfId="51" priority="59" operator="lessThan">
      <formula>0</formula>
    </cfRule>
  </conditionalFormatting>
  <conditionalFormatting sqref="N24:P124">
    <cfRule type="cellIs" dxfId="50" priority="69" operator="lessThan">
      <formula>0</formula>
    </cfRule>
  </conditionalFormatting>
  <conditionalFormatting sqref="O25:O124">
    <cfRule type="expression" dxfId="49" priority="56">
      <formula>$A$1=TRUE</formula>
    </cfRule>
  </conditionalFormatting>
  <conditionalFormatting sqref="O25:P124 F25:G124 C26 C31:C124 D25:D124">
    <cfRule type="expression" dxfId="48" priority="70">
      <formula>$A$1=TRUE</formula>
    </cfRule>
  </conditionalFormatting>
  <conditionalFormatting sqref="Q24">
    <cfRule type="cellIs" dxfId="47" priority="8" operator="lessThan">
      <formula>0</formula>
    </cfRule>
  </conditionalFormatting>
  <conditionalFormatting sqref="R24:R124">
    <cfRule type="cellIs" dxfId="46" priority="10" operator="lessThan">
      <formula>0</formula>
    </cfRule>
  </conditionalFormatting>
  <dataValidations count="1">
    <dataValidation type="list" allowBlank="1" showInputMessage="1" showErrorMessage="1" sqref="M25:M124" xr:uid="{00000000-0002-0000-0300-000000000000}">
      <formula1>$D$6:$D$8</formula1>
    </dataValidation>
  </dataValidations>
  <pageMargins left="0.7" right="0.7" top="0.75" bottom="0.75" header="0.3" footer="0.3"/>
  <pageSetup paperSize="9" scale="25" orientation="landscape"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'Typen organisatie'!$A$2:$A$9</xm:f>
          </x14:formula1>
          <xm:sqref>D25:D124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4D9"/>
  </sheetPr>
  <dimension ref="A1:G22"/>
  <sheetViews>
    <sheetView zoomScaleNormal="100" workbookViewId="0">
      <selection activeCell="A3" sqref="A3"/>
    </sheetView>
  </sheetViews>
  <sheetFormatPr defaultColWidth="9.26953125" defaultRowHeight="14.5"/>
  <cols>
    <col min="1" max="1" width="31.7265625" bestFit="1" customWidth="1"/>
    <col min="2" max="2" width="124.1796875" customWidth="1"/>
  </cols>
  <sheetData>
    <row r="1" spans="1:7">
      <c r="A1" s="183" t="s">
        <v>164</v>
      </c>
      <c r="B1" s="184" t="s">
        <v>148</v>
      </c>
    </row>
    <row r="2" spans="1:7">
      <c r="A2" s="272" t="s">
        <v>163</v>
      </c>
      <c r="B2" s="186" t="s">
        <v>165</v>
      </c>
    </row>
    <row r="3" spans="1:7">
      <c r="A3" s="185" t="s">
        <v>166</v>
      </c>
      <c r="B3" s="273" t="s">
        <v>167</v>
      </c>
      <c r="G3" s="187"/>
    </row>
    <row r="4" spans="1:7">
      <c r="A4" s="185" t="s">
        <v>168</v>
      </c>
      <c r="B4" s="186" t="s">
        <v>169</v>
      </c>
    </row>
    <row r="5" spans="1:7">
      <c r="A5" s="185"/>
      <c r="B5" s="188"/>
    </row>
    <row r="6" spans="1:7">
      <c r="A6" s="185"/>
      <c r="B6" s="186"/>
    </row>
    <row r="7" spans="1:7">
      <c r="A7" s="185"/>
      <c r="B7" s="186"/>
    </row>
    <row r="8" spans="1:7">
      <c r="A8" s="185"/>
      <c r="B8" s="186"/>
    </row>
    <row r="9" spans="1:7">
      <c r="A9" s="185"/>
      <c r="B9" s="186"/>
    </row>
    <row r="15" spans="1:7">
      <c r="B15" s="241"/>
    </row>
    <row r="16" spans="1:7">
      <c r="B16" s="241"/>
    </row>
    <row r="17" spans="2:2">
      <c r="B17" s="241"/>
    </row>
    <row r="18" spans="2:2">
      <c r="B18" s="241"/>
    </row>
    <row r="19" spans="2:2">
      <c r="B19" s="241"/>
    </row>
    <row r="20" spans="2:2">
      <c r="B20" s="241"/>
    </row>
    <row r="21" spans="2:2">
      <c r="B21" s="241"/>
    </row>
    <row r="22" spans="2:2">
      <c r="B22" s="242"/>
    </row>
  </sheetData>
  <sheetProtection algorithmName="SHA-512" hashValue="rwzGb3EiSgMx1eZc2i0BgU7P6jUHYY985WNPNeiw6iTiVTQLbrkRmLEKH4vq1u2rd8/zj2lVAJW86yhpqFQdfQ==" saltValue="NAfqme/v2ajv5ulp+gmm0g==" spinCount="100000" sheet="1" objects="1" scenarios="1"/>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4D9"/>
  </sheetPr>
  <dimension ref="A1:K149"/>
  <sheetViews>
    <sheetView showGridLines="0" zoomScale="85" zoomScaleNormal="85" workbookViewId="0">
      <pane ySplit="10" topLeftCell="A11" activePane="bottomLeft" state="frozen"/>
      <selection activeCell="A2" sqref="A2"/>
      <selection pane="bottomLeft" activeCell="A11" sqref="A11"/>
    </sheetView>
  </sheetViews>
  <sheetFormatPr defaultColWidth="9.26953125" defaultRowHeight="13"/>
  <cols>
    <col min="1" max="1" width="25.7265625" style="1" customWidth="1"/>
    <col min="2" max="2" width="41.7265625" style="1" customWidth="1"/>
    <col min="3" max="3" width="25.7265625" style="1" customWidth="1"/>
    <col min="4" max="4" width="21.7265625" style="1" customWidth="1"/>
    <col min="5" max="5" width="9.26953125" style="101" customWidth="1"/>
    <col min="6" max="6" width="9.26953125" style="104" customWidth="1"/>
    <col min="7" max="7" width="15.7265625" style="104" customWidth="1"/>
    <col min="8" max="8" width="0.7265625" style="1" customWidth="1"/>
    <col min="9" max="9" width="9.26953125" style="101" customWidth="1"/>
    <col min="10" max="10" width="9.26953125" style="1" customWidth="1"/>
    <col min="11" max="11" width="15.7265625" style="1" customWidth="1"/>
    <col min="12" max="12" width="0.7265625" style="1" customWidth="1"/>
    <col min="13" max="16384" width="9.26953125" style="1"/>
  </cols>
  <sheetData>
    <row r="1" spans="1:11" ht="12.5">
      <c r="A1" s="3" t="b">
        <f>Voorblad!$B$71</f>
        <v>1</v>
      </c>
      <c r="E1" s="1"/>
      <c r="F1" s="1"/>
      <c r="G1" s="1"/>
      <c r="I1" s="1"/>
    </row>
    <row r="2" spans="1:11">
      <c r="B2" s="2" t="str">
        <f>'Samenvattend overzicht'!B3</f>
        <v>Projecttitel</v>
      </c>
      <c r="C2" s="1" t="str">
        <f>'Samenvattend overzicht'!C3</f>
        <v>Titel van het project</v>
      </c>
      <c r="E2" s="1"/>
      <c r="F2" s="1"/>
      <c r="G2" s="1"/>
      <c r="I2" s="1"/>
    </row>
    <row r="3" spans="1:11">
      <c r="B3" s="2" t="str">
        <f>'Samenvattend overzicht'!B4</f>
        <v>Aanvrager</v>
      </c>
      <c r="C3" s="1" t="str">
        <f>'Samenvattend overzicht'!C4</f>
        <v>Hogeschool die de aanvraag indient</v>
      </c>
      <c r="E3" s="1"/>
      <c r="F3" s="1"/>
      <c r="G3" s="1"/>
      <c r="I3" s="1"/>
    </row>
    <row r="4" spans="1:11" ht="13.15" customHeight="1">
      <c r="A4" s="44" t="str">
        <f ca="1">MID(CELL("bestandsnaam",$A$1),FIND("]",CELL("bestandsnaam",$A$1))+1,31)</f>
        <v>Werkpakket 1</v>
      </c>
      <c r="B4" s="2"/>
      <c r="E4" s="306" t="s">
        <v>76</v>
      </c>
      <c r="F4" s="306"/>
      <c r="G4" s="306"/>
      <c r="H4" s="44"/>
      <c r="I4" s="306" t="s">
        <v>78</v>
      </c>
      <c r="J4" s="306"/>
      <c r="K4" s="306"/>
    </row>
    <row r="5" spans="1:11" ht="12.75" hidden="1" customHeight="1">
      <c r="C5" s="7"/>
      <c r="D5" s="8"/>
      <c r="E5" s="1"/>
      <c r="F5" s="12" t="s">
        <v>170</v>
      </c>
      <c r="G5" s="111">
        <f>SUM(G11:G9998)</f>
        <v>0</v>
      </c>
      <c r="I5" s="1"/>
      <c r="J5" s="12" t="s">
        <v>170</v>
      </c>
      <c r="K5" s="111">
        <f>SUM(K11:K9998)</f>
        <v>0</v>
      </c>
    </row>
    <row r="6" spans="1:11" ht="12.5">
      <c r="B6" s="1" t="str">
        <f>Voorblad!B4</f>
        <v>Begrotingsformat incl. format voor voortgangs- en eindrapportage</v>
      </c>
      <c r="C6" s="7"/>
      <c r="D6" s="8"/>
      <c r="E6" s="9"/>
      <c r="F6" s="7"/>
      <c r="G6" s="7"/>
      <c r="I6" s="9"/>
      <c r="J6" s="7"/>
      <c r="K6" s="7"/>
    </row>
    <row r="7" spans="1:11" s="15" customFormat="1">
      <c r="A7" s="307" t="s">
        <v>171</v>
      </c>
      <c r="B7" s="308"/>
      <c r="C7" s="308"/>
      <c r="D7" s="308"/>
      <c r="E7" s="309" t="s">
        <v>76</v>
      </c>
      <c r="F7" s="310"/>
      <c r="G7" s="310"/>
      <c r="I7" s="311" t="s">
        <v>78</v>
      </c>
      <c r="J7" s="312"/>
      <c r="K7" s="312"/>
    </row>
    <row r="8" spans="1:11" s="15" customFormat="1">
      <c r="A8" s="22" t="s">
        <v>172</v>
      </c>
      <c r="B8" s="22" t="s">
        <v>173</v>
      </c>
      <c r="C8" s="23" t="s">
        <v>174</v>
      </c>
      <c r="D8" s="24" t="s">
        <v>175</v>
      </c>
      <c r="E8" s="25" t="s">
        <v>176</v>
      </c>
      <c r="F8" s="30" t="s">
        <v>177</v>
      </c>
      <c r="G8" s="30" t="s">
        <v>178</v>
      </c>
      <c r="I8" s="25" t="s">
        <v>179</v>
      </c>
      <c r="J8" s="30" t="s">
        <v>180</v>
      </c>
      <c r="K8" s="30" t="s">
        <v>181</v>
      </c>
    </row>
    <row r="9" spans="1:11" s="15" customFormat="1" ht="13.5" thickBot="1">
      <c r="A9" s="74" t="s">
        <v>182</v>
      </c>
      <c r="B9" s="74" t="s">
        <v>183</v>
      </c>
      <c r="C9" s="75" t="s">
        <v>153</v>
      </c>
      <c r="D9" s="76" t="s">
        <v>184</v>
      </c>
      <c r="E9" s="107" t="s">
        <v>185</v>
      </c>
      <c r="F9" s="75" t="s">
        <v>186</v>
      </c>
      <c r="G9" s="75" t="s">
        <v>9</v>
      </c>
      <c r="H9" s="70"/>
      <c r="I9" s="107" t="s">
        <v>185</v>
      </c>
      <c r="J9" s="75" t="s">
        <v>186</v>
      </c>
      <c r="K9" s="75" t="s">
        <v>9</v>
      </c>
    </row>
    <row r="10" spans="1:11" s="15" customFormat="1" ht="14" thickTop="1" thickBot="1">
      <c r="A10" s="77" t="s">
        <v>161</v>
      </c>
      <c r="B10" s="77" t="s">
        <v>161</v>
      </c>
      <c r="C10" s="77" t="s">
        <v>161</v>
      </c>
      <c r="D10" s="77" t="s">
        <v>161</v>
      </c>
      <c r="E10" s="77" t="s">
        <v>161</v>
      </c>
      <c r="F10" s="71" t="s">
        <v>161</v>
      </c>
      <c r="G10" s="72">
        <f>SUM(G11:G9998)</f>
        <v>0</v>
      </c>
      <c r="H10" s="73"/>
      <c r="I10" s="77" t="s">
        <v>161</v>
      </c>
      <c r="J10" s="71" t="s">
        <v>161</v>
      </c>
      <c r="K10" s="72">
        <f>SUM(K11:K9998)</f>
        <v>0</v>
      </c>
    </row>
    <row r="11" spans="1:11" s="10" customFormat="1" ht="13.5" thickTop="1">
      <c r="A11" s="69"/>
      <c r="B11" s="69"/>
      <c r="C11" s="34"/>
      <c r="D11" s="34"/>
      <c r="E11" s="100"/>
      <c r="F11" s="228"/>
      <c r="G11" s="102">
        <f>IF(E11*F11=0,0,E11*F11)</f>
        <v>0</v>
      </c>
      <c r="I11" s="100"/>
      <c r="J11" s="228"/>
      <c r="K11" s="102">
        <f>IF(I11*J11=0,0,I11*J11)</f>
        <v>0</v>
      </c>
    </row>
    <row r="12" spans="1:11">
      <c r="A12" s="35"/>
      <c r="B12" s="35"/>
      <c r="C12" s="34"/>
      <c r="D12" s="35"/>
      <c r="E12" s="267"/>
      <c r="F12" s="227"/>
      <c r="G12" s="103">
        <f t="shared" ref="G12:G70" si="0">IF(E12*F12=0,0,E12*F12)</f>
        <v>0</v>
      </c>
      <c r="I12" s="267"/>
      <c r="J12" s="227"/>
      <c r="K12" s="103">
        <f t="shared" ref="K12:K75" si="1">IF(I12*J12=0,0,I12*J12)</f>
        <v>0</v>
      </c>
    </row>
    <row r="13" spans="1:11">
      <c r="A13" s="35"/>
      <c r="B13" s="35"/>
      <c r="C13" s="34"/>
      <c r="D13" s="35"/>
      <c r="E13" s="267"/>
      <c r="F13" s="227"/>
      <c r="G13" s="103">
        <f t="shared" si="0"/>
        <v>0</v>
      </c>
      <c r="I13" s="100"/>
      <c r="J13" s="228"/>
      <c r="K13" s="103">
        <f t="shared" si="1"/>
        <v>0</v>
      </c>
    </row>
    <row r="14" spans="1:11">
      <c r="A14" s="35"/>
      <c r="B14" s="35"/>
      <c r="C14" s="34"/>
      <c r="D14" s="35"/>
      <c r="E14" s="267"/>
      <c r="F14" s="227"/>
      <c r="G14" s="103">
        <f t="shared" si="0"/>
        <v>0</v>
      </c>
      <c r="I14" s="100"/>
      <c r="J14" s="228"/>
      <c r="K14" s="103">
        <f t="shared" si="1"/>
        <v>0</v>
      </c>
    </row>
    <row r="15" spans="1:11">
      <c r="A15" s="35"/>
      <c r="B15" s="35"/>
      <c r="C15" s="34"/>
      <c r="D15" s="35"/>
      <c r="E15" s="267"/>
      <c r="F15" s="227"/>
      <c r="G15" s="103">
        <f t="shared" si="0"/>
        <v>0</v>
      </c>
      <c r="I15" s="100"/>
      <c r="J15" s="228"/>
      <c r="K15" s="103">
        <f t="shared" si="1"/>
        <v>0</v>
      </c>
    </row>
    <row r="16" spans="1:11">
      <c r="A16" s="35"/>
      <c r="B16" s="35"/>
      <c r="C16" s="34"/>
      <c r="D16" s="35"/>
      <c r="E16" s="267"/>
      <c r="F16" s="227"/>
      <c r="G16" s="103">
        <f t="shared" si="0"/>
        <v>0</v>
      </c>
      <c r="I16" s="100"/>
      <c r="J16" s="228"/>
      <c r="K16" s="103">
        <f t="shared" si="1"/>
        <v>0</v>
      </c>
    </row>
    <row r="17" spans="1:11">
      <c r="A17" s="35"/>
      <c r="B17" s="35"/>
      <c r="C17" s="35"/>
      <c r="D17" s="35"/>
      <c r="E17" s="267"/>
      <c r="F17" s="227"/>
      <c r="G17" s="103">
        <f t="shared" si="0"/>
        <v>0</v>
      </c>
      <c r="I17" s="100"/>
      <c r="J17" s="227"/>
      <c r="K17" s="103">
        <f t="shared" si="1"/>
        <v>0</v>
      </c>
    </row>
    <row r="18" spans="1:11">
      <c r="A18" s="35"/>
      <c r="B18" s="35"/>
      <c r="C18" s="35"/>
      <c r="D18" s="35"/>
      <c r="E18" s="267"/>
      <c r="F18" s="227"/>
      <c r="G18" s="102">
        <f t="shared" si="0"/>
        <v>0</v>
      </c>
      <c r="I18" s="100"/>
      <c r="J18" s="227"/>
      <c r="K18" s="102">
        <f t="shared" si="1"/>
        <v>0</v>
      </c>
    </row>
    <row r="19" spans="1:11">
      <c r="A19" s="35"/>
      <c r="B19" s="35"/>
      <c r="C19" s="35"/>
      <c r="D19" s="35"/>
      <c r="E19" s="267"/>
      <c r="F19" s="227"/>
      <c r="G19" s="103">
        <f t="shared" si="0"/>
        <v>0</v>
      </c>
      <c r="I19" s="100"/>
      <c r="J19" s="227"/>
      <c r="K19" s="103">
        <f t="shared" si="1"/>
        <v>0</v>
      </c>
    </row>
    <row r="20" spans="1:11">
      <c r="A20" s="35"/>
      <c r="B20" s="35"/>
      <c r="C20" s="35"/>
      <c r="D20" s="35"/>
      <c r="E20" s="267"/>
      <c r="F20" s="227"/>
      <c r="G20" s="103">
        <f t="shared" si="0"/>
        <v>0</v>
      </c>
      <c r="I20" s="100"/>
      <c r="J20" s="227"/>
      <c r="K20" s="103">
        <f t="shared" si="1"/>
        <v>0</v>
      </c>
    </row>
    <row r="21" spans="1:11">
      <c r="A21" s="35"/>
      <c r="B21" s="35"/>
      <c r="C21" s="35"/>
      <c r="D21" s="35"/>
      <c r="E21" s="267"/>
      <c r="F21" s="227"/>
      <c r="G21" s="103">
        <f t="shared" si="0"/>
        <v>0</v>
      </c>
      <c r="I21" s="100"/>
      <c r="J21" s="227"/>
      <c r="K21" s="103">
        <f t="shared" si="1"/>
        <v>0</v>
      </c>
    </row>
    <row r="22" spans="1:11">
      <c r="A22" s="35"/>
      <c r="B22" s="35"/>
      <c r="C22" s="35"/>
      <c r="D22" s="35"/>
      <c r="E22" s="267"/>
      <c r="F22" s="227"/>
      <c r="G22" s="103">
        <f t="shared" si="0"/>
        <v>0</v>
      </c>
      <c r="I22" s="100"/>
      <c r="J22" s="227"/>
      <c r="K22" s="103">
        <f t="shared" si="1"/>
        <v>0</v>
      </c>
    </row>
    <row r="23" spans="1:11">
      <c r="A23" s="35"/>
      <c r="B23" s="35"/>
      <c r="C23" s="35"/>
      <c r="D23" s="35"/>
      <c r="E23" s="267"/>
      <c r="F23" s="227"/>
      <c r="G23" s="103">
        <f t="shared" si="0"/>
        <v>0</v>
      </c>
      <c r="I23" s="100"/>
      <c r="J23" s="227"/>
      <c r="K23" s="103">
        <f t="shared" si="1"/>
        <v>0</v>
      </c>
    </row>
    <row r="24" spans="1:11">
      <c r="A24" s="35"/>
      <c r="B24" s="35"/>
      <c r="C24" s="35"/>
      <c r="D24" s="35"/>
      <c r="E24" s="267"/>
      <c r="F24" s="227"/>
      <c r="G24" s="103">
        <f t="shared" si="0"/>
        <v>0</v>
      </c>
      <c r="I24" s="100"/>
      <c r="J24" s="227"/>
      <c r="K24" s="103">
        <f t="shared" si="1"/>
        <v>0</v>
      </c>
    </row>
    <row r="25" spans="1:11">
      <c r="A25" s="35"/>
      <c r="B25" s="35"/>
      <c r="C25" s="35"/>
      <c r="D25" s="35"/>
      <c r="E25" s="267"/>
      <c r="F25" s="227"/>
      <c r="G25" s="102">
        <f t="shared" si="0"/>
        <v>0</v>
      </c>
      <c r="I25" s="100"/>
      <c r="J25" s="227"/>
      <c r="K25" s="102">
        <f t="shared" si="1"/>
        <v>0</v>
      </c>
    </row>
    <row r="26" spans="1:11">
      <c r="A26" s="35"/>
      <c r="B26" s="35"/>
      <c r="C26" s="35"/>
      <c r="D26" s="35"/>
      <c r="E26" s="267"/>
      <c r="F26" s="227"/>
      <c r="G26" s="103">
        <f t="shared" si="0"/>
        <v>0</v>
      </c>
      <c r="I26" s="100"/>
      <c r="J26" s="227"/>
      <c r="K26" s="103">
        <f t="shared" si="1"/>
        <v>0</v>
      </c>
    </row>
    <row r="27" spans="1:11">
      <c r="A27" s="35"/>
      <c r="B27" s="35"/>
      <c r="C27" s="35"/>
      <c r="D27" s="35"/>
      <c r="E27" s="267"/>
      <c r="F27" s="227"/>
      <c r="G27" s="103">
        <f t="shared" si="0"/>
        <v>0</v>
      </c>
      <c r="I27" s="100"/>
      <c r="J27" s="227"/>
      <c r="K27" s="103">
        <f t="shared" si="1"/>
        <v>0</v>
      </c>
    </row>
    <row r="28" spans="1:11">
      <c r="A28" s="35"/>
      <c r="B28" s="35"/>
      <c r="C28" s="35"/>
      <c r="D28" s="35"/>
      <c r="E28" s="267"/>
      <c r="F28" s="227"/>
      <c r="G28" s="103">
        <f t="shared" si="0"/>
        <v>0</v>
      </c>
      <c r="I28" s="100"/>
      <c r="J28" s="227"/>
      <c r="K28" s="103">
        <f t="shared" si="1"/>
        <v>0</v>
      </c>
    </row>
    <row r="29" spans="1:11">
      <c r="A29" s="35"/>
      <c r="B29" s="35"/>
      <c r="C29" s="35"/>
      <c r="D29" s="35"/>
      <c r="E29" s="267"/>
      <c r="F29" s="227"/>
      <c r="G29" s="103">
        <f t="shared" si="0"/>
        <v>0</v>
      </c>
      <c r="I29" s="100"/>
      <c r="J29" s="227"/>
      <c r="K29" s="103">
        <f t="shared" si="1"/>
        <v>0</v>
      </c>
    </row>
    <row r="30" spans="1:11">
      <c r="A30" s="35"/>
      <c r="B30" s="35"/>
      <c r="C30" s="35"/>
      <c r="D30" s="35"/>
      <c r="E30" s="267"/>
      <c r="F30" s="227"/>
      <c r="G30" s="103">
        <f t="shared" si="0"/>
        <v>0</v>
      </c>
      <c r="I30" s="100"/>
      <c r="J30" s="227"/>
      <c r="K30" s="103">
        <f t="shared" si="1"/>
        <v>0</v>
      </c>
    </row>
    <row r="31" spans="1:11">
      <c r="A31" s="35"/>
      <c r="B31" s="35"/>
      <c r="C31" s="35"/>
      <c r="D31" s="35"/>
      <c r="E31" s="267"/>
      <c r="F31" s="227"/>
      <c r="G31" s="103">
        <f t="shared" si="0"/>
        <v>0</v>
      </c>
      <c r="I31" s="100"/>
      <c r="J31" s="227"/>
      <c r="K31" s="103">
        <f t="shared" si="1"/>
        <v>0</v>
      </c>
    </row>
    <row r="32" spans="1:11">
      <c r="A32" s="35"/>
      <c r="B32" s="35"/>
      <c r="C32" s="35"/>
      <c r="D32" s="35"/>
      <c r="E32" s="267"/>
      <c r="F32" s="227"/>
      <c r="G32" s="102">
        <f t="shared" si="0"/>
        <v>0</v>
      </c>
      <c r="I32" s="100"/>
      <c r="J32" s="227"/>
      <c r="K32" s="102">
        <f t="shared" si="1"/>
        <v>0</v>
      </c>
    </row>
    <row r="33" spans="1:11">
      <c r="A33" s="35"/>
      <c r="B33" s="35"/>
      <c r="C33" s="35"/>
      <c r="D33" s="35"/>
      <c r="E33" s="267"/>
      <c r="F33" s="227"/>
      <c r="G33" s="103">
        <f t="shared" si="0"/>
        <v>0</v>
      </c>
      <c r="I33" s="100"/>
      <c r="J33" s="227"/>
      <c r="K33" s="103">
        <f t="shared" si="1"/>
        <v>0</v>
      </c>
    </row>
    <row r="34" spans="1:11">
      <c r="A34" s="35"/>
      <c r="B34" s="35"/>
      <c r="C34" s="35"/>
      <c r="D34" s="35"/>
      <c r="E34" s="267"/>
      <c r="F34" s="227"/>
      <c r="G34" s="103">
        <f t="shared" si="0"/>
        <v>0</v>
      </c>
      <c r="I34" s="100"/>
      <c r="J34" s="227"/>
      <c r="K34" s="103">
        <f t="shared" si="1"/>
        <v>0</v>
      </c>
    </row>
    <row r="35" spans="1:11">
      <c r="A35" s="35"/>
      <c r="B35" s="35"/>
      <c r="C35" s="35"/>
      <c r="D35" s="35"/>
      <c r="E35" s="267"/>
      <c r="F35" s="227"/>
      <c r="G35" s="103">
        <f t="shared" si="0"/>
        <v>0</v>
      </c>
      <c r="I35" s="267"/>
      <c r="J35" s="227"/>
      <c r="K35" s="103">
        <f t="shared" si="1"/>
        <v>0</v>
      </c>
    </row>
    <row r="36" spans="1:11">
      <c r="A36" s="35"/>
      <c r="B36" s="35"/>
      <c r="C36" s="35"/>
      <c r="D36" s="35"/>
      <c r="E36" s="267"/>
      <c r="F36" s="227"/>
      <c r="G36" s="103">
        <f t="shared" si="0"/>
        <v>0</v>
      </c>
      <c r="I36" s="100"/>
      <c r="J36" s="106"/>
      <c r="K36" s="103">
        <f t="shared" si="1"/>
        <v>0</v>
      </c>
    </row>
    <row r="37" spans="1:11">
      <c r="A37" s="35"/>
      <c r="B37" s="35"/>
      <c r="C37" s="35"/>
      <c r="D37" s="35"/>
      <c r="E37" s="267"/>
      <c r="F37" s="227"/>
      <c r="G37" s="103">
        <f t="shared" si="0"/>
        <v>0</v>
      </c>
      <c r="I37" s="100"/>
      <c r="J37" s="106"/>
      <c r="K37" s="103">
        <f t="shared" si="1"/>
        <v>0</v>
      </c>
    </row>
    <row r="38" spans="1:11">
      <c r="A38" s="35"/>
      <c r="B38" s="35"/>
      <c r="C38" s="35"/>
      <c r="D38" s="35"/>
      <c r="E38" s="267"/>
      <c r="F38" s="227"/>
      <c r="G38" s="103">
        <f t="shared" si="0"/>
        <v>0</v>
      </c>
      <c r="I38" s="100"/>
      <c r="J38" s="106"/>
      <c r="K38" s="103">
        <f t="shared" si="1"/>
        <v>0</v>
      </c>
    </row>
    <row r="39" spans="1:11">
      <c r="A39" s="35"/>
      <c r="B39" s="35"/>
      <c r="C39" s="226"/>
      <c r="D39" s="35"/>
      <c r="E39" s="267"/>
      <c r="F39" s="227"/>
      <c r="G39" s="102">
        <f t="shared" si="0"/>
        <v>0</v>
      </c>
      <c r="I39" s="99"/>
      <c r="J39" s="105"/>
      <c r="K39" s="102">
        <f t="shared" si="1"/>
        <v>0</v>
      </c>
    </row>
    <row r="40" spans="1:11">
      <c r="A40" s="35"/>
      <c r="B40" s="35"/>
      <c r="C40" s="35"/>
      <c r="D40" s="35"/>
      <c r="E40" s="267"/>
      <c r="F40" s="227"/>
      <c r="G40" s="103">
        <f t="shared" si="0"/>
        <v>0</v>
      </c>
      <c r="I40" s="100"/>
      <c r="J40" s="106"/>
      <c r="K40" s="103">
        <f t="shared" si="1"/>
        <v>0</v>
      </c>
    </row>
    <row r="41" spans="1:11">
      <c r="A41" s="35"/>
      <c r="B41" s="35"/>
      <c r="C41" s="35"/>
      <c r="D41" s="35"/>
      <c r="E41" s="267"/>
      <c r="F41" s="227"/>
      <c r="G41" s="103">
        <f t="shared" si="0"/>
        <v>0</v>
      </c>
      <c r="I41" s="100"/>
      <c r="J41" s="106"/>
      <c r="K41" s="103">
        <f t="shared" si="1"/>
        <v>0</v>
      </c>
    </row>
    <row r="42" spans="1:11">
      <c r="A42" s="35"/>
      <c r="B42" s="35"/>
      <c r="C42" s="35"/>
      <c r="D42" s="35"/>
      <c r="E42" s="267"/>
      <c r="F42" s="227"/>
      <c r="G42" s="103">
        <f t="shared" si="0"/>
        <v>0</v>
      </c>
      <c r="I42" s="100"/>
      <c r="J42" s="106"/>
      <c r="K42" s="103">
        <f t="shared" si="1"/>
        <v>0</v>
      </c>
    </row>
    <row r="43" spans="1:11">
      <c r="A43" s="35"/>
      <c r="B43" s="35"/>
      <c r="C43" s="35"/>
      <c r="D43" s="35"/>
      <c r="E43" s="267"/>
      <c r="F43" s="227"/>
      <c r="G43" s="103">
        <f t="shared" si="0"/>
        <v>0</v>
      </c>
      <c r="I43" s="100"/>
      <c r="J43" s="106"/>
      <c r="K43" s="103">
        <f t="shared" si="1"/>
        <v>0</v>
      </c>
    </row>
    <row r="44" spans="1:11">
      <c r="A44" s="35"/>
      <c r="B44" s="35"/>
      <c r="C44" s="35"/>
      <c r="D44" s="35"/>
      <c r="E44" s="267"/>
      <c r="F44" s="227"/>
      <c r="G44" s="103">
        <f t="shared" si="0"/>
        <v>0</v>
      </c>
      <c r="I44" s="100"/>
      <c r="J44" s="106"/>
      <c r="K44" s="103">
        <f t="shared" si="1"/>
        <v>0</v>
      </c>
    </row>
    <row r="45" spans="1:11">
      <c r="A45" s="35"/>
      <c r="B45" s="35"/>
      <c r="C45" s="226"/>
      <c r="D45" s="35"/>
      <c r="E45" s="267"/>
      <c r="F45" s="227"/>
      <c r="G45" s="103">
        <f t="shared" si="0"/>
        <v>0</v>
      </c>
      <c r="I45" s="100"/>
      <c r="J45" s="106"/>
      <c r="K45" s="103">
        <f t="shared" si="1"/>
        <v>0</v>
      </c>
    </row>
    <row r="46" spans="1:11">
      <c r="A46" s="35"/>
      <c r="B46" s="35"/>
      <c r="C46" s="35"/>
      <c r="D46" s="35"/>
      <c r="E46" s="267"/>
      <c r="F46" s="227"/>
      <c r="G46" s="102">
        <f t="shared" si="0"/>
        <v>0</v>
      </c>
      <c r="I46" s="99"/>
      <c r="J46" s="105"/>
      <c r="K46" s="102">
        <f t="shared" si="1"/>
        <v>0</v>
      </c>
    </row>
    <row r="47" spans="1:11">
      <c r="A47" s="35"/>
      <c r="B47" s="35"/>
      <c r="C47" s="35"/>
      <c r="D47" s="35"/>
      <c r="E47" s="267"/>
      <c r="F47" s="227"/>
      <c r="G47" s="103">
        <f t="shared" si="0"/>
        <v>0</v>
      </c>
      <c r="I47" s="100"/>
      <c r="J47" s="106"/>
      <c r="K47" s="103">
        <f t="shared" si="1"/>
        <v>0</v>
      </c>
    </row>
    <row r="48" spans="1:11">
      <c r="A48" s="35"/>
      <c r="B48" s="35"/>
      <c r="C48" s="226"/>
      <c r="D48" s="35"/>
      <c r="E48" s="267"/>
      <c r="F48" s="227"/>
      <c r="G48" s="103">
        <f t="shared" si="0"/>
        <v>0</v>
      </c>
      <c r="I48" s="100"/>
      <c r="J48" s="106"/>
      <c r="K48" s="103">
        <f t="shared" si="1"/>
        <v>0</v>
      </c>
    </row>
    <row r="49" spans="1:11">
      <c r="A49" s="35"/>
      <c r="B49" s="35"/>
      <c r="C49" s="35"/>
      <c r="D49" s="35"/>
      <c r="E49" s="267"/>
      <c r="F49" s="227"/>
      <c r="G49" s="103">
        <f t="shared" si="0"/>
        <v>0</v>
      </c>
      <c r="I49" s="100"/>
      <c r="J49" s="106"/>
      <c r="K49" s="103">
        <f t="shared" si="1"/>
        <v>0</v>
      </c>
    </row>
    <row r="50" spans="1:11">
      <c r="A50" s="35"/>
      <c r="B50" s="35"/>
      <c r="C50" s="35"/>
      <c r="D50" s="35"/>
      <c r="E50" s="267"/>
      <c r="F50" s="227"/>
      <c r="G50" s="103">
        <f t="shared" si="0"/>
        <v>0</v>
      </c>
      <c r="I50" s="100"/>
      <c r="J50" s="106"/>
      <c r="K50" s="103">
        <f t="shared" si="1"/>
        <v>0</v>
      </c>
    </row>
    <row r="51" spans="1:11">
      <c r="A51" s="35"/>
      <c r="B51" s="35"/>
      <c r="C51" s="35"/>
      <c r="D51" s="35"/>
      <c r="E51" s="267"/>
      <c r="F51" s="227"/>
      <c r="G51" s="103">
        <f t="shared" si="0"/>
        <v>0</v>
      </c>
      <c r="I51" s="100"/>
      <c r="J51" s="106"/>
      <c r="K51" s="103">
        <f t="shared" si="1"/>
        <v>0</v>
      </c>
    </row>
    <row r="52" spans="1:11">
      <c r="A52" s="35"/>
      <c r="B52" s="35"/>
      <c r="C52" s="35"/>
      <c r="D52" s="35"/>
      <c r="E52" s="267"/>
      <c r="F52" s="227"/>
      <c r="G52" s="103">
        <f t="shared" si="0"/>
        <v>0</v>
      </c>
      <c r="I52" s="100"/>
      <c r="J52" s="106"/>
      <c r="K52" s="103">
        <f t="shared" si="1"/>
        <v>0</v>
      </c>
    </row>
    <row r="53" spans="1:11">
      <c r="A53" s="35"/>
      <c r="B53" s="35"/>
      <c r="C53" s="35"/>
      <c r="D53" s="35"/>
      <c r="E53" s="267"/>
      <c r="F53" s="227"/>
      <c r="G53" s="102">
        <f t="shared" si="0"/>
        <v>0</v>
      </c>
      <c r="I53" s="99"/>
      <c r="J53" s="105"/>
      <c r="K53" s="102">
        <f t="shared" si="1"/>
        <v>0</v>
      </c>
    </row>
    <row r="54" spans="1:11">
      <c r="A54" s="35"/>
      <c r="B54" s="35"/>
      <c r="C54" s="35"/>
      <c r="D54" s="35"/>
      <c r="E54" s="267"/>
      <c r="F54" s="227"/>
      <c r="G54" s="103">
        <f t="shared" si="0"/>
        <v>0</v>
      </c>
      <c r="I54" s="100"/>
      <c r="J54" s="106"/>
      <c r="K54" s="103">
        <f t="shared" si="1"/>
        <v>0</v>
      </c>
    </row>
    <row r="55" spans="1:11">
      <c r="A55" s="35"/>
      <c r="B55" s="35"/>
      <c r="C55" s="226"/>
      <c r="D55" s="35"/>
      <c r="E55" s="267"/>
      <c r="F55" s="227"/>
      <c r="G55" s="103">
        <f t="shared" si="0"/>
        <v>0</v>
      </c>
      <c r="I55" s="100"/>
      <c r="J55" s="106"/>
      <c r="K55" s="103">
        <f t="shared" si="1"/>
        <v>0</v>
      </c>
    </row>
    <row r="56" spans="1:11">
      <c r="A56" s="35"/>
      <c r="B56" s="35"/>
      <c r="C56" s="35"/>
      <c r="D56" s="35"/>
      <c r="E56" s="267"/>
      <c r="F56" s="227"/>
      <c r="G56" s="103">
        <f t="shared" si="0"/>
        <v>0</v>
      </c>
      <c r="I56" s="100"/>
      <c r="J56" s="106"/>
      <c r="K56" s="103">
        <f t="shared" si="1"/>
        <v>0</v>
      </c>
    </row>
    <row r="57" spans="1:11">
      <c r="A57" s="35"/>
      <c r="B57" s="35"/>
      <c r="C57" s="35"/>
      <c r="D57" s="35"/>
      <c r="E57" s="267"/>
      <c r="F57" s="227"/>
      <c r="G57" s="103">
        <f t="shared" si="0"/>
        <v>0</v>
      </c>
      <c r="I57" s="100"/>
      <c r="J57" s="106"/>
      <c r="K57" s="103">
        <f t="shared" si="1"/>
        <v>0</v>
      </c>
    </row>
    <row r="58" spans="1:11">
      <c r="A58" s="35"/>
      <c r="B58" s="35"/>
      <c r="C58" s="35"/>
      <c r="D58" s="35"/>
      <c r="E58" s="267"/>
      <c r="F58" s="227"/>
      <c r="G58" s="103">
        <f t="shared" si="0"/>
        <v>0</v>
      </c>
      <c r="I58" s="100"/>
      <c r="J58" s="106"/>
      <c r="K58" s="103">
        <f t="shared" si="1"/>
        <v>0</v>
      </c>
    </row>
    <row r="59" spans="1:11">
      <c r="A59" s="35"/>
      <c r="B59" s="35"/>
      <c r="C59" s="35"/>
      <c r="D59" s="35"/>
      <c r="E59" s="267"/>
      <c r="F59" s="227"/>
      <c r="G59" s="103">
        <f t="shared" si="0"/>
        <v>0</v>
      </c>
      <c r="I59" s="100"/>
      <c r="J59" s="106"/>
      <c r="K59" s="103">
        <f t="shared" si="1"/>
        <v>0</v>
      </c>
    </row>
    <row r="60" spans="1:11">
      <c r="A60" s="35"/>
      <c r="B60" s="35"/>
      <c r="C60" s="35"/>
      <c r="D60" s="35"/>
      <c r="E60" s="267"/>
      <c r="F60" s="227"/>
      <c r="G60" s="102">
        <f t="shared" si="0"/>
        <v>0</v>
      </c>
      <c r="I60" s="99"/>
      <c r="J60" s="105"/>
      <c r="K60" s="102">
        <f t="shared" si="1"/>
        <v>0</v>
      </c>
    </row>
    <row r="61" spans="1:11">
      <c r="A61" s="35"/>
      <c r="B61" s="35"/>
      <c r="C61" s="35"/>
      <c r="D61" s="35"/>
      <c r="E61" s="267"/>
      <c r="F61" s="227"/>
      <c r="G61" s="103">
        <f t="shared" si="0"/>
        <v>0</v>
      </c>
      <c r="I61" s="100"/>
      <c r="J61" s="106"/>
      <c r="K61" s="103">
        <f t="shared" si="1"/>
        <v>0</v>
      </c>
    </row>
    <row r="62" spans="1:11">
      <c r="A62" s="35"/>
      <c r="B62" s="35"/>
      <c r="C62" s="35"/>
      <c r="D62" s="35"/>
      <c r="E62" s="267"/>
      <c r="F62" s="227"/>
      <c r="G62" s="103">
        <f t="shared" si="0"/>
        <v>0</v>
      </c>
      <c r="I62" s="100"/>
      <c r="J62" s="106"/>
      <c r="K62" s="103">
        <f t="shared" si="1"/>
        <v>0</v>
      </c>
    </row>
    <row r="63" spans="1:11">
      <c r="A63" s="35"/>
      <c r="B63" s="35"/>
      <c r="C63" s="35"/>
      <c r="D63" s="35"/>
      <c r="E63" s="267"/>
      <c r="F63" s="227"/>
      <c r="G63" s="103">
        <f t="shared" si="0"/>
        <v>0</v>
      </c>
      <c r="I63" s="100"/>
      <c r="J63" s="106"/>
      <c r="K63" s="103">
        <f t="shared" si="1"/>
        <v>0</v>
      </c>
    </row>
    <row r="64" spans="1:11">
      <c r="A64" s="35"/>
      <c r="B64" s="35"/>
      <c r="C64" s="35"/>
      <c r="D64" s="35"/>
      <c r="E64" s="267"/>
      <c r="F64" s="227"/>
      <c r="G64" s="103">
        <f t="shared" si="0"/>
        <v>0</v>
      </c>
      <c r="I64" s="100"/>
      <c r="J64" s="106"/>
      <c r="K64" s="103">
        <f t="shared" si="1"/>
        <v>0</v>
      </c>
    </row>
    <row r="65" spans="1:11">
      <c r="A65" s="35"/>
      <c r="B65" s="35"/>
      <c r="C65" s="35"/>
      <c r="D65" s="35"/>
      <c r="E65" s="267"/>
      <c r="F65" s="227"/>
      <c r="G65" s="103">
        <f t="shared" si="0"/>
        <v>0</v>
      </c>
      <c r="I65" s="100"/>
      <c r="J65" s="106"/>
      <c r="K65" s="103">
        <f t="shared" si="1"/>
        <v>0</v>
      </c>
    </row>
    <row r="66" spans="1:11">
      <c r="A66" s="35"/>
      <c r="B66" s="35"/>
      <c r="C66" s="35"/>
      <c r="D66" s="35"/>
      <c r="E66" s="267"/>
      <c r="F66" s="227"/>
      <c r="G66" s="103">
        <f t="shared" si="0"/>
        <v>0</v>
      </c>
      <c r="I66" s="100"/>
      <c r="J66" s="106"/>
      <c r="K66" s="103">
        <f t="shared" si="1"/>
        <v>0</v>
      </c>
    </row>
    <row r="67" spans="1:11">
      <c r="A67" s="35"/>
      <c r="B67" s="35"/>
      <c r="C67" s="35"/>
      <c r="D67" s="35"/>
      <c r="E67" s="267"/>
      <c r="F67" s="227"/>
      <c r="G67" s="102">
        <f t="shared" si="0"/>
        <v>0</v>
      </c>
      <c r="I67" s="99"/>
      <c r="J67" s="105"/>
      <c r="K67" s="102">
        <f t="shared" si="1"/>
        <v>0</v>
      </c>
    </row>
    <row r="68" spans="1:11">
      <c r="A68" s="35"/>
      <c r="B68" s="35"/>
      <c r="C68" s="35"/>
      <c r="D68" s="35"/>
      <c r="E68" s="267"/>
      <c r="F68" s="227"/>
      <c r="G68" s="103">
        <f t="shared" si="0"/>
        <v>0</v>
      </c>
      <c r="I68" s="100"/>
      <c r="J68" s="106"/>
      <c r="K68" s="103">
        <f t="shared" si="1"/>
        <v>0</v>
      </c>
    </row>
    <row r="69" spans="1:11">
      <c r="A69" s="35"/>
      <c r="B69" s="35"/>
      <c r="C69" s="35"/>
      <c r="D69" s="35"/>
      <c r="E69" s="100"/>
      <c r="F69" s="106"/>
      <c r="G69" s="103">
        <f t="shared" si="0"/>
        <v>0</v>
      </c>
      <c r="I69" s="100"/>
      <c r="J69" s="106"/>
      <c r="K69" s="103">
        <f t="shared" si="1"/>
        <v>0</v>
      </c>
    </row>
    <row r="70" spans="1:11">
      <c r="A70" s="35"/>
      <c r="B70" s="35"/>
      <c r="C70" s="35"/>
      <c r="D70" s="35"/>
      <c r="E70" s="100"/>
      <c r="F70" s="106"/>
      <c r="G70" s="103">
        <f t="shared" si="0"/>
        <v>0</v>
      </c>
      <c r="I70" s="100"/>
      <c r="J70" s="106"/>
      <c r="K70" s="103">
        <f t="shared" si="1"/>
        <v>0</v>
      </c>
    </row>
    <row r="71" spans="1:11">
      <c r="A71" s="35"/>
      <c r="B71" s="35"/>
      <c r="C71" s="35"/>
      <c r="D71" s="35"/>
      <c r="E71" s="100"/>
      <c r="F71" s="106"/>
      <c r="G71" s="103">
        <f t="shared" ref="G71:G83" si="2">IF(E71*F71=0,0,E71*F71)</f>
        <v>0</v>
      </c>
      <c r="I71" s="100"/>
      <c r="J71" s="106"/>
      <c r="K71" s="103">
        <f t="shared" si="1"/>
        <v>0</v>
      </c>
    </row>
    <row r="72" spans="1:11">
      <c r="A72" s="35"/>
      <c r="B72" s="35"/>
      <c r="C72" s="35"/>
      <c r="D72" s="35"/>
      <c r="E72" s="100"/>
      <c r="F72" s="106"/>
      <c r="G72" s="103">
        <f t="shared" si="2"/>
        <v>0</v>
      </c>
      <c r="I72" s="100"/>
      <c r="J72" s="106"/>
      <c r="K72" s="103">
        <f t="shared" si="1"/>
        <v>0</v>
      </c>
    </row>
    <row r="73" spans="1:11">
      <c r="A73" s="35"/>
      <c r="B73" s="35"/>
      <c r="C73" s="35"/>
      <c r="D73" s="35"/>
      <c r="E73" s="100"/>
      <c r="F73" s="106"/>
      <c r="G73" s="103">
        <f t="shared" si="2"/>
        <v>0</v>
      </c>
      <c r="I73" s="100"/>
      <c r="J73" s="106"/>
      <c r="K73" s="103">
        <f t="shared" si="1"/>
        <v>0</v>
      </c>
    </row>
    <row r="74" spans="1:11">
      <c r="A74" s="35"/>
      <c r="B74" s="35"/>
      <c r="C74" s="35"/>
      <c r="D74" s="35"/>
      <c r="E74" s="99"/>
      <c r="F74" s="105"/>
      <c r="G74" s="102">
        <f t="shared" si="2"/>
        <v>0</v>
      </c>
      <c r="I74" s="99"/>
      <c r="J74" s="105"/>
      <c r="K74" s="102">
        <f t="shared" si="1"/>
        <v>0</v>
      </c>
    </row>
    <row r="75" spans="1:11">
      <c r="A75" s="35"/>
      <c r="B75" s="35"/>
      <c r="C75" s="35"/>
      <c r="D75" s="35"/>
      <c r="E75" s="100"/>
      <c r="F75" s="106"/>
      <c r="G75" s="103">
        <f t="shared" si="2"/>
        <v>0</v>
      </c>
      <c r="I75" s="100"/>
      <c r="J75" s="106"/>
      <c r="K75" s="103">
        <f t="shared" si="1"/>
        <v>0</v>
      </c>
    </row>
    <row r="76" spans="1:11">
      <c r="A76" s="35"/>
      <c r="B76" s="35"/>
      <c r="C76" s="35"/>
      <c r="D76" s="35"/>
      <c r="E76" s="100"/>
      <c r="F76" s="106"/>
      <c r="G76" s="103">
        <f t="shared" si="2"/>
        <v>0</v>
      </c>
      <c r="I76" s="100"/>
      <c r="J76" s="106"/>
      <c r="K76" s="103">
        <f t="shared" ref="K76:K139" si="3">IF(I76*J76=0,0,I76*J76)</f>
        <v>0</v>
      </c>
    </row>
    <row r="77" spans="1:11">
      <c r="A77" s="35"/>
      <c r="B77" s="35"/>
      <c r="C77" s="35"/>
      <c r="D77" s="35"/>
      <c r="E77" s="100"/>
      <c r="F77" s="106"/>
      <c r="G77" s="103">
        <f t="shared" si="2"/>
        <v>0</v>
      </c>
      <c r="I77" s="100"/>
      <c r="J77" s="106"/>
      <c r="K77" s="103">
        <f t="shared" si="3"/>
        <v>0</v>
      </c>
    </row>
    <row r="78" spans="1:11">
      <c r="A78" s="35"/>
      <c r="B78" s="35"/>
      <c r="C78" s="35"/>
      <c r="D78" s="35"/>
      <c r="E78" s="100"/>
      <c r="F78" s="106"/>
      <c r="G78" s="103">
        <f t="shared" si="2"/>
        <v>0</v>
      </c>
      <c r="I78" s="100"/>
      <c r="J78" s="106"/>
      <c r="K78" s="103">
        <f t="shared" si="3"/>
        <v>0</v>
      </c>
    </row>
    <row r="79" spans="1:11">
      <c r="A79" s="35"/>
      <c r="B79" s="35"/>
      <c r="C79" s="35"/>
      <c r="D79" s="35"/>
      <c r="E79" s="100"/>
      <c r="F79" s="106"/>
      <c r="G79" s="103">
        <f t="shared" si="2"/>
        <v>0</v>
      </c>
      <c r="I79" s="100"/>
      <c r="J79" s="106"/>
      <c r="K79" s="103">
        <f t="shared" si="3"/>
        <v>0</v>
      </c>
    </row>
    <row r="80" spans="1:11">
      <c r="A80" s="35"/>
      <c r="B80" s="35"/>
      <c r="C80" s="35"/>
      <c r="D80" s="35"/>
      <c r="E80" s="100"/>
      <c r="F80" s="106"/>
      <c r="G80" s="103">
        <f t="shared" si="2"/>
        <v>0</v>
      </c>
      <c r="I80" s="100"/>
      <c r="J80" s="106"/>
      <c r="K80" s="103">
        <f t="shared" si="3"/>
        <v>0</v>
      </c>
    </row>
    <row r="81" spans="1:11">
      <c r="A81" s="35"/>
      <c r="B81" s="35"/>
      <c r="C81" s="35"/>
      <c r="D81" s="35"/>
      <c r="E81" s="99"/>
      <c r="F81" s="105"/>
      <c r="G81" s="102">
        <f t="shared" si="2"/>
        <v>0</v>
      </c>
      <c r="I81" s="99"/>
      <c r="J81" s="105"/>
      <c r="K81" s="102">
        <f t="shared" si="3"/>
        <v>0</v>
      </c>
    </row>
    <row r="82" spans="1:11">
      <c r="A82" s="35"/>
      <c r="B82" s="35"/>
      <c r="C82" s="35"/>
      <c r="D82" s="35"/>
      <c r="E82" s="100"/>
      <c r="F82" s="106"/>
      <c r="G82" s="103">
        <f t="shared" si="2"/>
        <v>0</v>
      </c>
      <c r="I82" s="100"/>
      <c r="J82" s="106"/>
      <c r="K82" s="103">
        <f t="shared" si="3"/>
        <v>0</v>
      </c>
    </row>
    <row r="83" spans="1:11">
      <c r="A83" s="35"/>
      <c r="B83" s="35"/>
      <c r="C83" s="35"/>
      <c r="D83" s="35"/>
      <c r="E83" s="100"/>
      <c r="F83" s="106"/>
      <c r="G83" s="103">
        <f t="shared" si="2"/>
        <v>0</v>
      </c>
      <c r="I83" s="100"/>
      <c r="J83" s="106"/>
      <c r="K83" s="103">
        <f t="shared" si="3"/>
        <v>0</v>
      </c>
    </row>
    <row r="84" spans="1:11">
      <c r="A84" s="35"/>
      <c r="B84" s="35"/>
      <c r="C84" s="35"/>
      <c r="D84" s="35"/>
      <c r="E84" s="100"/>
      <c r="F84" s="106"/>
      <c r="G84" s="103">
        <f t="shared" ref="G84:G147" si="4">IF(E84*F84=0,0,E84*F84)</f>
        <v>0</v>
      </c>
      <c r="I84" s="100"/>
      <c r="J84" s="106"/>
      <c r="K84" s="103">
        <f t="shared" si="3"/>
        <v>0</v>
      </c>
    </row>
    <row r="85" spans="1:11">
      <c r="A85" s="35"/>
      <c r="B85" s="35"/>
      <c r="C85" s="35"/>
      <c r="D85" s="35"/>
      <c r="E85" s="100"/>
      <c r="F85" s="106"/>
      <c r="G85" s="103">
        <f t="shared" si="4"/>
        <v>0</v>
      </c>
      <c r="I85" s="100"/>
      <c r="J85" s="106"/>
      <c r="K85" s="103">
        <f t="shared" si="3"/>
        <v>0</v>
      </c>
    </row>
    <row r="86" spans="1:11">
      <c r="A86" s="35"/>
      <c r="B86" s="35"/>
      <c r="C86" s="35"/>
      <c r="D86" s="35"/>
      <c r="E86" s="100"/>
      <c r="F86" s="106"/>
      <c r="G86" s="103">
        <f t="shared" si="4"/>
        <v>0</v>
      </c>
      <c r="I86" s="100"/>
      <c r="J86" s="106"/>
      <c r="K86" s="103">
        <f t="shared" si="3"/>
        <v>0</v>
      </c>
    </row>
    <row r="87" spans="1:11">
      <c r="A87" s="35"/>
      <c r="B87" s="35"/>
      <c r="C87" s="35"/>
      <c r="D87" s="35"/>
      <c r="E87" s="100"/>
      <c r="F87" s="106"/>
      <c r="G87" s="103">
        <f t="shared" si="4"/>
        <v>0</v>
      </c>
      <c r="I87" s="100"/>
      <c r="J87" s="106"/>
      <c r="K87" s="103">
        <f t="shared" si="3"/>
        <v>0</v>
      </c>
    </row>
    <row r="88" spans="1:11">
      <c r="A88" s="35"/>
      <c r="B88" s="35"/>
      <c r="C88" s="35"/>
      <c r="D88" s="35"/>
      <c r="E88" s="99"/>
      <c r="F88" s="105"/>
      <c r="G88" s="102">
        <f t="shared" si="4"/>
        <v>0</v>
      </c>
      <c r="I88" s="99"/>
      <c r="J88" s="105"/>
      <c r="K88" s="102">
        <f t="shared" si="3"/>
        <v>0</v>
      </c>
    </row>
    <row r="89" spans="1:11">
      <c r="A89" s="35"/>
      <c r="B89" s="35"/>
      <c r="C89" s="35"/>
      <c r="D89" s="35"/>
      <c r="E89" s="100"/>
      <c r="F89" s="106"/>
      <c r="G89" s="103">
        <f t="shared" si="4"/>
        <v>0</v>
      </c>
      <c r="I89" s="100"/>
      <c r="J89" s="106"/>
      <c r="K89" s="103">
        <f t="shared" si="3"/>
        <v>0</v>
      </c>
    </row>
    <row r="90" spans="1:11">
      <c r="A90" s="35"/>
      <c r="B90" s="35"/>
      <c r="C90" s="35"/>
      <c r="D90" s="35"/>
      <c r="E90" s="100"/>
      <c r="F90" s="106"/>
      <c r="G90" s="103">
        <f t="shared" si="4"/>
        <v>0</v>
      </c>
      <c r="I90" s="100"/>
      <c r="J90" s="106"/>
      <c r="K90" s="103">
        <f t="shared" si="3"/>
        <v>0</v>
      </c>
    </row>
    <row r="91" spans="1:11">
      <c r="A91" s="35"/>
      <c r="B91" s="35"/>
      <c r="C91" s="35"/>
      <c r="D91" s="35"/>
      <c r="E91" s="100"/>
      <c r="F91" s="106"/>
      <c r="G91" s="103">
        <f t="shared" si="4"/>
        <v>0</v>
      </c>
      <c r="I91" s="100"/>
      <c r="J91" s="106"/>
      <c r="K91" s="103">
        <f t="shared" si="3"/>
        <v>0</v>
      </c>
    </row>
    <row r="92" spans="1:11">
      <c r="A92" s="35"/>
      <c r="B92" s="35"/>
      <c r="C92" s="35"/>
      <c r="D92" s="35"/>
      <c r="E92" s="100"/>
      <c r="F92" s="106"/>
      <c r="G92" s="103">
        <f t="shared" si="4"/>
        <v>0</v>
      </c>
      <c r="I92" s="100"/>
      <c r="J92" s="106"/>
      <c r="K92" s="103">
        <f t="shared" si="3"/>
        <v>0</v>
      </c>
    </row>
    <row r="93" spans="1:11">
      <c r="A93" s="35"/>
      <c r="B93" s="35"/>
      <c r="C93" s="35"/>
      <c r="D93" s="35"/>
      <c r="E93" s="100"/>
      <c r="F93" s="106"/>
      <c r="G93" s="103">
        <f t="shared" si="4"/>
        <v>0</v>
      </c>
      <c r="I93" s="100"/>
      <c r="J93" s="106"/>
      <c r="K93" s="103">
        <f t="shared" si="3"/>
        <v>0</v>
      </c>
    </row>
    <row r="94" spans="1:11">
      <c r="A94" s="35"/>
      <c r="B94" s="35"/>
      <c r="C94" s="35"/>
      <c r="D94" s="35"/>
      <c r="E94" s="100"/>
      <c r="F94" s="106"/>
      <c r="G94" s="103">
        <f t="shared" si="4"/>
        <v>0</v>
      </c>
      <c r="I94" s="100"/>
      <c r="J94" s="106"/>
      <c r="K94" s="103">
        <f t="shared" si="3"/>
        <v>0</v>
      </c>
    </row>
    <row r="95" spans="1:11">
      <c r="A95" s="35"/>
      <c r="B95" s="35"/>
      <c r="C95" s="35"/>
      <c r="D95" s="35"/>
      <c r="E95" s="99"/>
      <c r="F95" s="105"/>
      <c r="G95" s="102">
        <f t="shared" si="4"/>
        <v>0</v>
      </c>
      <c r="I95" s="99"/>
      <c r="J95" s="105"/>
      <c r="K95" s="102">
        <f t="shared" si="3"/>
        <v>0</v>
      </c>
    </row>
    <row r="96" spans="1:11">
      <c r="A96" s="35"/>
      <c r="B96" s="35"/>
      <c r="C96" s="35"/>
      <c r="D96" s="35"/>
      <c r="E96" s="100"/>
      <c r="F96" s="106"/>
      <c r="G96" s="103">
        <f t="shared" si="4"/>
        <v>0</v>
      </c>
      <c r="I96" s="100"/>
      <c r="J96" s="106"/>
      <c r="K96" s="103">
        <f t="shared" si="3"/>
        <v>0</v>
      </c>
    </row>
    <row r="97" spans="1:11">
      <c r="A97" s="35"/>
      <c r="B97" s="35"/>
      <c r="C97" s="35"/>
      <c r="D97" s="35"/>
      <c r="E97" s="100"/>
      <c r="F97" s="106"/>
      <c r="G97" s="103">
        <f t="shared" si="4"/>
        <v>0</v>
      </c>
      <c r="I97" s="100"/>
      <c r="J97" s="106"/>
      <c r="K97" s="103">
        <f t="shared" si="3"/>
        <v>0</v>
      </c>
    </row>
    <row r="98" spans="1:11">
      <c r="A98" s="35"/>
      <c r="B98" s="35"/>
      <c r="C98" s="35"/>
      <c r="D98" s="35"/>
      <c r="E98" s="100"/>
      <c r="F98" s="106"/>
      <c r="G98" s="103">
        <f t="shared" si="4"/>
        <v>0</v>
      </c>
      <c r="I98" s="100"/>
      <c r="J98" s="106"/>
      <c r="K98" s="103">
        <f t="shared" si="3"/>
        <v>0</v>
      </c>
    </row>
    <row r="99" spans="1:11">
      <c r="A99" s="35"/>
      <c r="B99" s="35"/>
      <c r="C99" s="35"/>
      <c r="D99" s="35"/>
      <c r="E99" s="100"/>
      <c r="F99" s="106"/>
      <c r="G99" s="103">
        <f t="shared" si="4"/>
        <v>0</v>
      </c>
      <c r="I99" s="100"/>
      <c r="J99" s="106"/>
      <c r="K99" s="103">
        <f t="shared" si="3"/>
        <v>0</v>
      </c>
    </row>
    <row r="100" spans="1:11">
      <c r="A100" s="35"/>
      <c r="B100" s="35"/>
      <c r="C100" s="35"/>
      <c r="D100" s="35"/>
      <c r="E100" s="100"/>
      <c r="F100" s="106"/>
      <c r="G100" s="103">
        <f t="shared" si="4"/>
        <v>0</v>
      </c>
      <c r="I100" s="100"/>
      <c r="J100" s="106"/>
      <c r="K100" s="103">
        <f t="shared" si="3"/>
        <v>0</v>
      </c>
    </row>
    <row r="101" spans="1:11">
      <c r="A101" s="35"/>
      <c r="B101" s="35"/>
      <c r="C101" s="35"/>
      <c r="D101" s="35"/>
      <c r="E101" s="100"/>
      <c r="F101" s="106"/>
      <c r="G101" s="103">
        <f t="shared" si="4"/>
        <v>0</v>
      </c>
      <c r="I101" s="100"/>
      <c r="J101" s="106"/>
      <c r="K101" s="103">
        <f t="shared" si="3"/>
        <v>0</v>
      </c>
    </row>
    <row r="102" spans="1:11">
      <c r="A102" s="35"/>
      <c r="B102" s="35"/>
      <c r="C102" s="35"/>
      <c r="D102" s="35"/>
      <c r="E102" s="99"/>
      <c r="F102" s="105"/>
      <c r="G102" s="102">
        <f t="shared" si="4"/>
        <v>0</v>
      </c>
      <c r="I102" s="99"/>
      <c r="J102" s="105"/>
      <c r="K102" s="102">
        <f t="shared" si="3"/>
        <v>0</v>
      </c>
    </row>
    <row r="103" spans="1:11">
      <c r="A103" s="35"/>
      <c r="B103" s="35"/>
      <c r="C103" s="35"/>
      <c r="D103" s="35"/>
      <c r="E103" s="100"/>
      <c r="F103" s="106"/>
      <c r="G103" s="103">
        <f t="shared" si="4"/>
        <v>0</v>
      </c>
      <c r="I103" s="100"/>
      <c r="J103" s="106"/>
      <c r="K103" s="103">
        <f t="shared" si="3"/>
        <v>0</v>
      </c>
    </row>
    <row r="104" spans="1:11">
      <c r="A104" s="35"/>
      <c r="B104" s="35"/>
      <c r="C104" s="35"/>
      <c r="D104" s="35"/>
      <c r="E104" s="100"/>
      <c r="F104" s="106"/>
      <c r="G104" s="103">
        <f t="shared" si="4"/>
        <v>0</v>
      </c>
      <c r="I104" s="100"/>
      <c r="J104" s="106"/>
      <c r="K104" s="103">
        <f t="shared" si="3"/>
        <v>0</v>
      </c>
    </row>
    <row r="105" spans="1:11">
      <c r="A105" s="35"/>
      <c r="B105" s="35"/>
      <c r="C105" s="35"/>
      <c r="D105" s="35"/>
      <c r="E105" s="100"/>
      <c r="F105" s="106"/>
      <c r="G105" s="103">
        <f t="shared" si="4"/>
        <v>0</v>
      </c>
      <c r="I105" s="100"/>
      <c r="J105" s="106"/>
      <c r="K105" s="103">
        <f t="shared" si="3"/>
        <v>0</v>
      </c>
    </row>
    <row r="106" spans="1:11">
      <c r="A106" s="35"/>
      <c r="B106" s="35"/>
      <c r="C106" s="35"/>
      <c r="D106" s="35"/>
      <c r="E106" s="100"/>
      <c r="F106" s="106"/>
      <c r="G106" s="103">
        <f t="shared" si="4"/>
        <v>0</v>
      </c>
      <c r="I106" s="100"/>
      <c r="J106" s="106"/>
      <c r="K106" s="103">
        <f t="shared" si="3"/>
        <v>0</v>
      </c>
    </row>
    <row r="107" spans="1:11">
      <c r="A107" s="35"/>
      <c r="B107" s="35"/>
      <c r="C107" s="35"/>
      <c r="D107" s="35"/>
      <c r="E107" s="100"/>
      <c r="F107" s="106"/>
      <c r="G107" s="103">
        <f t="shared" si="4"/>
        <v>0</v>
      </c>
      <c r="I107" s="100"/>
      <c r="J107" s="106"/>
      <c r="K107" s="103">
        <f t="shared" si="3"/>
        <v>0</v>
      </c>
    </row>
    <row r="108" spans="1:11">
      <c r="A108" s="35"/>
      <c r="B108" s="35"/>
      <c r="C108" s="35"/>
      <c r="D108" s="35"/>
      <c r="E108" s="100"/>
      <c r="F108" s="106"/>
      <c r="G108" s="103">
        <f t="shared" si="4"/>
        <v>0</v>
      </c>
      <c r="I108" s="100"/>
      <c r="J108" s="106"/>
      <c r="K108" s="103">
        <f t="shared" si="3"/>
        <v>0</v>
      </c>
    </row>
    <row r="109" spans="1:11">
      <c r="A109" s="35"/>
      <c r="B109" s="35"/>
      <c r="C109" s="35"/>
      <c r="D109" s="35"/>
      <c r="E109" s="99"/>
      <c r="F109" s="105"/>
      <c r="G109" s="102">
        <f t="shared" si="4"/>
        <v>0</v>
      </c>
      <c r="I109" s="99"/>
      <c r="J109" s="105"/>
      <c r="K109" s="102">
        <f t="shared" si="3"/>
        <v>0</v>
      </c>
    </row>
    <row r="110" spans="1:11">
      <c r="A110" s="35"/>
      <c r="B110" s="35"/>
      <c r="C110" s="35"/>
      <c r="D110" s="35"/>
      <c r="E110" s="100"/>
      <c r="F110" s="106"/>
      <c r="G110" s="103">
        <f t="shared" si="4"/>
        <v>0</v>
      </c>
      <c r="I110" s="100"/>
      <c r="J110" s="106"/>
      <c r="K110" s="103">
        <f t="shared" si="3"/>
        <v>0</v>
      </c>
    </row>
    <row r="111" spans="1:11">
      <c r="A111" s="35"/>
      <c r="B111" s="35"/>
      <c r="C111" s="35"/>
      <c r="D111" s="35"/>
      <c r="E111" s="100"/>
      <c r="F111" s="106"/>
      <c r="G111" s="103">
        <f t="shared" si="4"/>
        <v>0</v>
      </c>
      <c r="I111" s="100"/>
      <c r="J111" s="106"/>
      <c r="K111" s="103">
        <f t="shared" si="3"/>
        <v>0</v>
      </c>
    </row>
    <row r="112" spans="1:11">
      <c r="A112" s="35"/>
      <c r="B112" s="35"/>
      <c r="C112" s="35"/>
      <c r="D112" s="35"/>
      <c r="E112" s="100"/>
      <c r="F112" s="106"/>
      <c r="G112" s="103">
        <f t="shared" si="4"/>
        <v>0</v>
      </c>
      <c r="I112" s="100"/>
      <c r="J112" s="106"/>
      <c r="K112" s="103">
        <f t="shared" si="3"/>
        <v>0</v>
      </c>
    </row>
    <row r="113" spans="1:11">
      <c r="A113" s="35"/>
      <c r="B113" s="35"/>
      <c r="C113" s="35"/>
      <c r="D113" s="35"/>
      <c r="E113" s="100"/>
      <c r="F113" s="106"/>
      <c r="G113" s="103">
        <f t="shared" si="4"/>
        <v>0</v>
      </c>
      <c r="I113" s="100"/>
      <c r="J113" s="106"/>
      <c r="K113" s="103">
        <f t="shared" si="3"/>
        <v>0</v>
      </c>
    </row>
    <row r="114" spans="1:11">
      <c r="A114" s="35"/>
      <c r="B114" s="35"/>
      <c r="C114" s="35"/>
      <c r="D114" s="35"/>
      <c r="E114" s="100"/>
      <c r="F114" s="106"/>
      <c r="G114" s="103">
        <f t="shared" si="4"/>
        <v>0</v>
      </c>
      <c r="I114" s="100"/>
      <c r="J114" s="106"/>
      <c r="K114" s="103">
        <f t="shared" si="3"/>
        <v>0</v>
      </c>
    </row>
    <row r="115" spans="1:11">
      <c r="A115" s="35"/>
      <c r="B115" s="35"/>
      <c r="C115" s="35"/>
      <c r="D115" s="35"/>
      <c r="E115" s="100"/>
      <c r="F115" s="106"/>
      <c r="G115" s="103">
        <f t="shared" si="4"/>
        <v>0</v>
      </c>
      <c r="I115" s="100"/>
      <c r="J115" s="106"/>
      <c r="K115" s="103">
        <f t="shared" si="3"/>
        <v>0</v>
      </c>
    </row>
    <row r="116" spans="1:11">
      <c r="A116" s="35"/>
      <c r="B116" s="35"/>
      <c r="C116" s="35"/>
      <c r="D116" s="35"/>
      <c r="E116" s="99"/>
      <c r="F116" s="105"/>
      <c r="G116" s="102">
        <f t="shared" si="4"/>
        <v>0</v>
      </c>
      <c r="I116" s="99"/>
      <c r="J116" s="105"/>
      <c r="K116" s="102">
        <f t="shared" si="3"/>
        <v>0</v>
      </c>
    </row>
    <row r="117" spans="1:11">
      <c r="A117" s="35"/>
      <c r="B117" s="35"/>
      <c r="C117" s="35"/>
      <c r="D117" s="35"/>
      <c r="E117" s="100"/>
      <c r="F117" s="106"/>
      <c r="G117" s="103">
        <f t="shared" si="4"/>
        <v>0</v>
      </c>
      <c r="I117" s="100"/>
      <c r="J117" s="106"/>
      <c r="K117" s="103">
        <f t="shared" si="3"/>
        <v>0</v>
      </c>
    </row>
    <row r="118" spans="1:11">
      <c r="A118" s="35"/>
      <c r="B118" s="35"/>
      <c r="C118" s="35"/>
      <c r="D118" s="35"/>
      <c r="E118" s="100"/>
      <c r="F118" s="106"/>
      <c r="G118" s="103">
        <f t="shared" si="4"/>
        <v>0</v>
      </c>
      <c r="I118" s="100"/>
      <c r="J118" s="106"/>
      <c r="K118" s="103">
        <f t="shared" si="3"/>
        <v>0</v>
      </c>
    </row>
    <row r="119" spans="1:11">
      <c r="A119" s="35"/>
      <c r="B119" s="35"/>
      <c r="C119" s="35"/>
      <c r="D119" s="35"/>
      <c r="E119" s="100"/>
      <c r="F119" s="106"/>
      <c r="G119" s="103">
        <f t="shared" si="4"/>
        <v>0</v>
      </c>
      <c r="I119" s="100"/>
      <c r="J119" s="106"/>
      <c r="K119" s="103">
        <f t="shared" si="3"/>
        <v>0</v>
      </c>
    </row>
    <row r="120" spans="1:11">
      <c r="A120" s="35"/>
      <c r="B120" s="35"/>
      <c r="C120" s="35"/>
      <c r="D120" s="35"/>
      <c r="E120" s="100"/>
      <c r="F120" s="106"/>
      <c r="G120" s="103">
        <f t="shared" si="4"/>
        <v>0</v>
      </c>
      <c r="I120" s="100"/>
      <c r="J120" s="106"/>
      <c r="K120" s="103">
        <f t="shared" si="3"/>
        <v>0</v>
      </c>
    </row>
    <row r="121" spans="1:11">
      <c r="A121" s="35"/>
      <c r="B121" s="35"/>
      <c r="C121" s="35"/>
      <c r="D121" s="35"/>
      <c r="E121" s="100"/>
      <c r="F121" s="106"/>
      <c r="G121" s="103">
        <f t="shared" si="4"/>
        <v>0</v>
      </c>
      <c r="I121" s="100"/>
      <c r="J121" s="106"/>
      <c r="K121" s="103">
        <f t="shared" si="3"/>
        <v>0</v>
      </c>
    </row>
    <row r="122" spans="1:11">
      <c r="A122" s="35"/>
      <c r="B122" s="35"/>
      <c r="C122" s="35"/>
      <c r="D122" s="35"/>
      <c r="E122" s="100"/>
      <c r="F122" s="106"/>
      <c r="G122" s="103">
        <f t="shared" si="4"/>
        <v>0</v>
      </c>
      <c r="I122" s="100"/>
      <c r="J122" s="106"/>
      <c r="K122" s="103">
        <f t="shared" si="3"/>
        <v>0</v>
      </c>
    </row>
    <row r="123" spans="1:11">
      <c r="A123" s="35"/>
      <c r="B123" s="35"/>
      <c r="C123" s="35"/>
      <c r="D123" s="35"/>
      <c r="E123" s="99"/>
      <c r="F123" s="105"/>
      <c r="G123" s="102">
        <f t="shared" si="4"/>
        <v>0</v>
      </c>
      <c r="I123" s="99"/>
      <c r="J123" s="105"/>
      <c r="K123" s="102">
        <f t="shared" si="3"/>
        <v>0</v>
      </c>
    </row>
    <row r="124" spans="1:11">
      <c r="A124" s="35"/>
      <c r="B124" s="35"/>
      <c r="C124" s="35"/>
      <c r="D124" s="35"/>
      <c r="E124" s="100"/>
      <c r="F124" s="106"/>
      <c r="G124" s="103">
        <f t="shared" si="4"/>
        <v>0</v>
      </c>
      <c r="I124" s="100"/>
      <c r="J124" s="106"/>
      <c r="K124" s="103">
        <f t="shared" si="3"/>
        <v>0</v>
      </c>
    </row>
    <row r="125" spans="1:11">
      <c r="A125" s="35"/>
      <c r="B125" s="35"/>
      <c r="C125" s="35"/>
      <c r="D125" s="35"/>
      <c r="E125" s="100"/>
      <c r="F125" s="106"/>
      <c r="G125" s="103">
        <f t="shared" si="4"/>
        <v>0</v>
      </c>
      <c r="I125" s="100"/>
      <c r="J125" s="106"/>
      <c r="K125" s="103">
        <f t="shared" si="3"/>
        <v>0</v>
      </c>
    </row>
    <row r="126" spans="1:11">
      <c r="A126" s="35"/>
      <c r="B126" s="35"/>
      <c r="C126" s="35"/>
      <c r="D126" s="35"/>
      <c r="E126" s="100"/>
      <c r="F126" s="106"/>
      <c r="G126" s="103">
        <f t="shared" si="4"/>
        <v>0</v>
      </c>
      <c r="I126" s="100"/>
      <c r="J126" s="106"/>
      <c r="K126" s="103">
        <f t="shared" si="3"/>
        <v>0</v>
      </c>
    </row>
    <row r="127" spans="1:11">
      <c r="A127" s="35"/>
      <c r="B127" s="35"/>
      <c r="C127" s="35"/>
      <c r="D127" s="35"/>
      <c r="E127" s="100"/>
      <c r="F127" s="106"/>
      <c r="G127" s="103">
        <f t="shared" si="4"/>
        <v>0</v>
      </c>
      <c r="I127" s="100"/>
      <c r="J127" s="106"/>
      <c r="K127" s="103">
        <f t="shared" si="3"/>
        <v>0</v>
      </c>
    </row>
    <row r="128" spans="1:11">
      <c r="A128" s="35"/>
      <c r="B128" s="35"/>
      <c r="C128" s="35"/>
      <c r="D128" s="35"/>
      <c r="E128" s="100"/>
      <c r="F128" s="106"/>
      <c r="G128" s="103">
        <f t="shared" si="4"/>
        <v>0</v>
      </c>
      <c r="I128" s="100"/>
      <c r="J128" s="106"/>
      <c r="K128" s="103">
        <f t="shared" si="3"/>
        <v>0</v>
      </c>
    </row>
    <row r="129" spans="1:11">
      <c r="A129" s="35"/>
      <c r="B129" s="35"/>
      <c r="C129" s="35"/>
      <c r="D129" s="35"/>
      <c r="E129" s="100"/>
      <c r="F129" s="106"/>
      <c r="G129" s="103">
        <f t="shared" si="4"/>
        <v>0</v>
      </c>
      <c r="I129" s="100"/>
      <c r="J129" s="106"/>
      <c r="K129" s="103">
        <f t="shared" si="3"/>
        <v>0</v>
      </c>
    </row>
    <row r="130" spans="1:11">
      <c r="A130" s="35"/>
      <c r="B130" s="35"/>
      <c r="C130" s="35"/>
      <c r="D130" s="35"/>
      <c r="E130" s="99"/>
      <c r="F130" s="105"/>
      <c r="G130" s="102">
        <f t="shared" si="4"/>
        <v>0</v>
      </c>
      <c r="I130" s="99"/>
      <c r="J130" s="105"/>
      <c r="K130" s="102">
        <f t="shared" si="3"/>
        <v>0</v>
      </c>
    </row>
    <row r="131" spans="1:11">
      <c r="A131" s="35"/>
      <c r="B131" s="35"/>
      <c r="C131" s="35"/>
      <c r="D131" s="35"/>
      <c r="E131" s="100"/>
      <c r="F131" s="106"/>
      <c r="G131" s="103">
        <f t="shared" si="4"/>
        <v>0</v>
      </c>
      <c r="I131" s="100"/>
      <c r="J131" s="106"/>
      <c r="K131" s="103">
        <f t="shared" si="3"/>
        <v>0</v>
      </c>
    </row>
    <row r="132" spans="1:11">
      <c r="A132" s="35"/>
      <c r="B132" s="35"/>
      <c r="C132" s="35"/>
      <c r="D132" s="35"/>
      <c r="E132" s="100"/>
      <c r="F132" s="106"/>
      <c r="G132" s="103">
        <f t="shared" si="4"/>
        <v>0</v>
      </c>
      <c r="I132" s="100"/>
      <c r="J132" s="106"/>
      <c r="K132" s="103">
        <f t="shared" si="3"/>
        <v>0</v>
      </c>
    </row>
    <row r="133" spans="1:11">
      <c r="A133" s="35"/>
      <c r="B133" s="35"/>
      <c r="C133" s="35"/>
      <c r="D133" s="35"/>
      <c r="E133" s="100"/>
      <c r="F133" s="106"/>
      <c r="G133" s="103">
        <f t="shared" si="4"/>
        <v>0</v>
      </c>
      <c r="I133" s="100"/>
      <c r="J133" s="106"/>
      <c r="K133" s="103">
        <f t="shared" si="3"/>
        <v>0</v>
      </c>
    </row>
    <row r="134" spans="1:11">
      <c r="A134" s="35"/>
      <c r="B134" s="35"/>
      <c r="C134" s="35"/>
      <c r="D134" s="35"/>
      <c r="E134" s="100"/>
      <c r="F134" s="106"/>
      <c r="G134" s="103">
        <f t="shared" si="4"/>
        <v>0</v>
      </c>
      <c r="I134" s="100"/>
      <c r="J134" s="106"/>
      <c r="K134" s="103">
        <f t="shared" si="3"/>
        <v>0</v>
      </c>
    </row>
    <row r="135" spans="1:11">
      <c r="A135" s="35"/>
      <c r="B135" s="35"/>
      <c r="C135" s="35"/>
      <c r="D135" s="35"/>
      <c r="E135" s="100"/>
      <c r="F135" s="106"/>
      <c r="G135" s="103">
        <f t="shared" si="4"/>
        <v>0</v>
      </c>
      <c r="I135" s="100"/>
      <c r="J135" s="106"/>
      <c r="K135" s="103">
        <f t="shared" si="3"/>
        <v>0</v>
      </c>
    </row>
    <row r="136" spans="1:11">
      <c r="A136" s="35"/>
      <c r="B136" s="35"/>
      <c r="C136" s="35"/>
      <c r="D136" s="35"/>
      <c r="E136" s="100"/>
      <c r="F136" s="106"/>
      <c r="G136" s="103">
        <f t="shared" si="4"/>
        <v>0</v>
      </c>
      <c r="I136" s="100"/>
      <c r="J136" s="106"/>
      <c r="K136" s="103">
        <f t="shared" si="3"/>
        <v>0</v>
      </c>
    </row>
    <row r="137" spans="1:11">
      <c r="A137" s="35"/>
      <c r="B137" s="35"/>
      <c r="C137" s="35"/>
      <c r="D137" s="35"/>
      <c r="E137" s="99"/>
      <c r="F137" s="105"/>
      <c r="G137" s="102">
        <f t="shared" si="4"/>
        <v>0</v>
      </c>
      <c r="I137" s="99"/>
      <c r="J137" s="105"/>
      <c r="K137" s="102">
        <f t="shared" si="3"/>
        <v>0</v>
      </c>
    </row>
    <row r="138" spans="1:11">
      <c r="A138" s="35"/>
      <c r="B138" s="35"/>
      <c r="C138" s="35"/>
      <c r="D138" s="35"/>
      <c r="E138" s="100"/>
      <c r="F138" s="106"/>
      <c r="G138" s="103">
        <f t="shared" si="4"/>
        <v>0</v>
      </c>
      <c r="I138" s="100"/>
      <c r="J138" s="106"/>
      <c r="K138" s="103">
        <f t="shared" si="3"/>
        <v>0</v>
      </c>
    </row>
    <row r="139" spans="1:11">
      <c r="A139" s="35"/>
      <c r="B139" s="35"/>
      <c r="C139" s="35"/>
      <c r="D139" s="35"/>
      <c r="E139" s="100"/>
      <c r="F139" s="106"/>
      <c r="G139" s="103">
        <f t="shared" si="4"/>
        <v>0</v>
      </c>
      <c r="I139" s="100"/>
      <c r="J139" s="106"/>
      <c r="K139" s="103">
        <f t="shared" si="3"/>
        <v>0</v>
      </c>
    </row>
    <row r="140" spans="1:11">
      <c r="A140" s="35"/>
      <c r="B140" s="35"/>
      <c r="C140" s="35"/>
      <c r="D140" s="35"/>
      <c r="E140" s="100"/>
      <c r="F140" s="106"/>
      <c r="G140" s="103">
        <f t="shared" si="4"/>
        <v>0</v>
      </c>
      <c r="I140" s="100"/>
      <c r="J140" s="106"/>
      <c r="K140" s="103">
        <f t="shared" ref="K140:K149" si="5">IF(I140*J140=0,0,I140*J140)</f>
        <v>0</v>
      </c>
    </row>
    <row r="141" spans="1:11">
      <c r="A141" s="35"/>
      <c r="B141" s="35"/>
      <c r="C141" s="35"/>
      <c r="D141" s="35"/>
      <c r="E141" s="100"/>
      <c r="F141" s="106"/>
      <c r="G141" s="103">
        <f t="shared" si="4"/>
        <v>0</v>
      </c>
      <c r="I141" s="100"/>
      <c r="J141" s="106"/>
      <c r="K141" s="103">
        <f t="shared" si="5"/>
        <v>0</v>
      </c>
    </row>
    <row r="142" spans="1:11">
      <c r="A142" s="35"/>
      <c r="B142" s="35"/>
      <c r="C142" s="35"/>
      <c r="D142" s="35"/>
      <c r="E142" s="100"/>
      <c r="F142" s="106"/>
      <c r="G142" s="103">
        <f t="shared" si="4"/>
        <v>0</v>
      </c>
      <c r="I142" s="100"/>
      <c r="J142" s="106"/>
      <c r="K142" s="103">
        <f t="shared" si="5"/>
        <v>0</v>
      </c>
    </row>
    <row r="143" spans="1:11">
      <c r="A143" s="35"/>
      <c r="B143" s="35"/>
      <c r="C143" s="35"/>
      <c r="D143" s="35"/>
      <c r="E143" s="100"/>
      <c r="F143" s="106"/>
      <c r="G143" s="103">
        <f t="shared" si="4"/>
        <v>0</v>
      </c>
      <c r="I143" s="100"/>
      <c r="J143" s="106"/>
      <c r="K143" s="103">
        <f t="shared" si="5"/>
        <v>0</v>
      </c>
    </row>
    <row r="144" spans="1:11">
      <c r="A144" s="35"/>
      <c r="B144" s="35"/>
      <c r="C144" s="35"/>
      <c r="D144" s="35"/>
      <c r="E144" s="99"/>
      <c r="F144" s="105"/>
      <c r="G144" s="102">
        <f t="shared" si="4"/>
        <v>0</v>
      </c>
      <c r="I144" s="99"/>
      <c r="J144" s="105"/>
      <c r="K144" s="102">
        <f t="shared" si="5"/>
        <v>0</v>
      </c>
    </row>
    <row r="145" spans="1:11">
      <c r="A145" s="35"/>
      <c r="B145" s="35"/>
      <c r="C145" s="35"/>
      <c r="D145" s="35"/>
      <c r="E145" s="100"/>
      <c r="F145" s="106"/>
      <c r="G145" s="103">
        <f t="shared" si="4"/>
        <v>0</v>
      </c>
      <c r="I145" s="100"/>
      <c r="J145" s="106"/>
      <c r="K145" s="103">
        <f t="shared" si="5"/>
        <v>0</v>
      </c>
    </row>
    <row r="146" spans="1:11">
      <c r="A146" s="35"/>
      <c r="B146" s="35"/>
      <c r="C146" s="35"/>
      <c r="D146" s="35"/>
      <c r="E146" s="100"/>
      <c r="F146" s="106"/>
      <c r="G146" s="103">
        <f t="shared" si="4"/>
        <v>0</v>
      </c>
      <c r="I146" s="100"/>
      <c r="J146" s="106"/>
      <c r="K146" s="103">
        <f t="shared" si="5"/>
        <v>0</v>
      </c>
    </row>
    <row r="147" spans="1:11">
      <c r="A147" s="35"/>
      <c r="B147" s="35"/>
      <c r="C147" s="35"/>
      <c r="D147" s="35"/>
      <c r="E147" s="100"/>
      <c r="F147" s="106"/>
      <c r="G147" s="103">
        <f t="shared" si="4"/>
        <v>0</v>
      </c>
      <c r="I147" s="100"/>
      <c r="J147" s="106"/>
      <c r="K147" s="103">
        <f t="shared" si="5"/>
        <v>0</v>
      </c>
    </row>
    <row r="148" spans="1:11">
      <c r="A148" s="35"/>
      <c r="B148" s="35"/>
      <c r="C148" s="35"/>
      <c r="D148" s="35"/>
      <c r="E148" s="100"/>
      <c r="F148" s="106"/>
      <c r="G148" s="103">
        <f>IF(E148*F148=0,0,E148*F148)</f>
        <v>0</v>
      </c>
      <c r="I148" s="100"/>
      <c r="J148" s="106"/>
      <c r="K148" s="103">
        <f t="shared" si="5"/>
        <v>0</v>
      </c>
    </row>
    <row r="149" spans="1:11">
      <c r="A149" s="35"/>
      <c r="B149" s="35"/>
      <c r="C149" s="35"/>
      <c r="D149" s="35"/>
      <c r="E149" s="100"/>
      <c r="F149" s="106"/>
      <c r="G149" s="103">
        <f>IF(E149*F149=0,0,E149*F149)</f>
        <v>0</v>
      </c>
      <c r="I149" s="100"/>
      <c r="J149" s="106"/>
      <c r="K149" s="103">
        <f t="shared" si="5"/>
        <v>0</v>
      </c>
    </row>
  </sheetData>
  <sheetProtection algorithmName="SHA-512" hashValue="tiDgKFZBPzzoFcy0H7ln13IY4shQoeUU8JPuVeg2+aWCZJ20Q2rn8o8B7vz+wOwd0AU+QIZXmtWZVE6WbPHMTw==" saltValue="lyi4+7HK+cpYx17X89Rmgg==" spinCount="100000" sheet="1" formatCells="0" sort="0" autoFilter="0" pivotTables="0"/>
  <autoFilter ref="A9:K83" xr:uid="{00000000-0009-0000-0000-000005000000}"/>
  <mergeCells count="5">
    <mergeCell ref="E4:G4"/>
    <mergeCell ref="A7:D7"/>
    <mergeCell ref="E7:G7"/>
    <mergeCell ref="I4:K4"/>
    <mergeCell ref="I7:K7"/>
  </mergeCells>
  <conditionalFormatting sqref="A11:F149 I11:J149">
    <cfRule type="expression" dxfId="45" priority="6">
      <formula>$A$1=TRUE</formula>
    </cfRule>
  </conditionalFormatting>
  <conditionalFormatting sqref="E11:K149">
    <cfRule type="cellIs" dxfId="44" priority="4" operator="lessThan">
      <formula>0</formula>
    </cfRule>
  </conditionalFormatting>
  <conditionalFormatting sqref="G11:G149 K11:K149">
    <cfRule type="cellIs" dxfId="43" priority="5"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G11:G70 L13:M13 L15:M15 L16:M17 L14:M14 L11:M11 L12:M12 L19:M19 L18:M18 L20:M20 L21:M23 L25:M25 L26:M27 L24:M24 L28:M7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4D9"/>
  </sheetPr>
  <dimension ref="A1:K149"/>
  <sheetViews>
    <sheetView showGridLines="0" zoomScale="85" zoomScaleNormal="85" workbookViewId="0">
      <pane ySplit="10" topLeftCell="A11" activePane="bottomLeft" state="frozen"/>
      <selection activeCell="A2" sqref="A2"/>
      <selection pane="bottomLeft" activeCell="A11" sqref="A11"/>
    </sheetView>
  </sheetViews>
  <sheetFormatPr defaultColWidth="9.26953125" defaultRowHeight="13"/>
  <cols>
    <col min="1" max="1" width="25.7265625" style="1" customWidth="1"/>
    <col min="2" max="2" width="41.7265625" style="1" customWidth="1"/>
    <col min="3" max="3" width="25.7265625" style="1" customWidth="1"/>
    <col min="4" max="4" width="21.7265625" style="1" customWidth="1"/>
    <col min="5" max="5" width="9.26953125" style="101" customWidth="1"/>
    <col min="6" max="6" width="9.26953125" style="1" customWidth="1"/>
    <col min="7" max="7" width="15.7265625" style="1" customWidth="1"/>
    <col min="8" max="8" width="0.7265625" style="1" customWidth="1"/>
    <col min="9" max="9" width="9.26953125" style="101" customWidth="1"/>
    <col min="10" max="10" width="9.26953125" style="1" customWidth="1"/>
    <col min="11" max="11" width="15.7265625" style="1" customWidth="1"/>
    <col min="12" max="12" width="0.7265625" style="1" customWidth="1"/>
    <col min="13" max="16384" width="9.26953125" style="1"/>
  </cols>
  <sheetData>
    <row r="1" spans="1:11" ht="12.5">
      <c r="A1" s="3" t="b">
        <f>Voorblad!$B$71</f>
        <v>1</v>
      </c>
      <c r="E1" s="1"/>
      <c r="I1" s="1"/>
    </row>
    <row r="2" spans="1:11">
      <c r="B2" s="2" t="str">
        <f>'Samenvattend overzicht'!B3</f>
        <v>Projecttitel</v>
      </c>
      <c r="C2" s="1" t="str">
        <f>'Samenvattend overzicht'!C3</f>
        <v>Titel van het project</v>
      </c>
      <c r="E2" s="1"/>
      <c r="I2" s="1"/>
    </row>
    <row r="3" spans="1:11">
      <c r="B3" s="2" t="str">
        <f>'Samenvattend overzicht'!B4</f>
        <v>Aanvrager</v>
      </c>
      <c r="C3" s="1" t="str">
        <f>'Samenvattend overzicht'!C4</f>
        <v>Hogeschool die de aanvraag indient</v>
      </c>
      <c r="E3" s="1"/>
      <c r="I3" s="1"/>
    </row>
    <row r="4" spans="1:11">
      <c r="A4" s="44" t="str">
        <f ca="1">MID(CELL("bestandsnaam",$A$1),FIND("]",CELL("bestandsnaam",$A$1))+1,31)</f>
        <v>Werkpakket 2</v>
      </c>
      <c r="B4" s="2"/>
      <c r="E4" s="306"/>
      <c r="F4" s="306"/>
      <c r="G4" s="306"/>
      <c r="H4" s="44"/>
      <c r="I4" s="306"/>
      <c r="J4" s="306"/>
      <c r="K4" s="306"/>
    </row>
    <row r="5" spans="1:11" ht="12.75" hidden="1" customHeight="1">
      <c r="C5" s="7"/>
      <c r="D5" s="8"/>
      <c r="E5" s="1"/>
      <c r="F5" s="12" t="s">
        <v>170</v>
      </c>
      <c r="G5" s="111">
        <f>SUM(G11:G9998)</f>
        <v>0</v>
      </c>
      <c r="I5" s="1"/>
      <c r="J5" s="12" t="s">
        <v>170</v>
      </c>
      <c r="K5" s="111">
        <f>SUM(K11:K9998)</f>
        <v>0</v>
      </c>
    </row>
    <row r="6" spans="1:11" ht="12.5">
      <c r="B6" s="1" t="str">
        <f>Voorblad!B4</f>
        <v>Begrotingsformat incl. format voor voortgangs- en eindrapportage</v>
      </c>
      <c r="C6" s="7"/>
      <c r="D6" s="8"/>
      <c r="E6" s="9"/>
      <c r="F6" s="7"/>
      <c r="G6" s="7"/>
      <c r="I6" s="9"/>
      <c r="J6" s="7"/>
      <c r="K6" s="7"/>
    </row>
    <row r="7" spans="1:11" s="15" customFormat="1">
      <c r="A7" s="307" t="s">
        <v>187</v>
      </c>
      <c r="B7" s="308"/>
      <c r="C7" s="308"/>
      <c r="D7" s="308"/>
      <c r="E7" s="309" t="s">
        <v>76</v>
      </c>
      <c r="F7" s="310"/>
      <c r="G7" s="310"/>
      <c r="I7" s="311" t="s">
        <v>78</v>
      </c>
      <c r="J7" s="312"/>
      <c r="K7" s="312"/>
    </row>
    <row r="8" spans="1:11" s="15" customFormat="1">
      <c r="A8" s="22" t="s">
        <v>172</v>
      </c>
      <c r="B8" s="22" t="s">
        <v>173</v>
      </c>
      <c r="C8" s="23" t="s">
        <v>174</v>
      </c>
      <c r="D8" s="24" t="s">
        <v>175</v>
      </c>
      <c r="E8" s="25" t="s">
        <v>176</v>
      </c>
      <c r="F8" s="30" t="s">
        <v>177</v>
      </c>
      <c r="G8" s="30" t="s">
        <v>178</v>
      </c>
      <c r="I8" s="25" t="s">
        <v>179</v>
      </c>
      <c r="J8" s="30" t="s">
        <v>180</v>
      </c>
      <c r="K8" s="30" t="s">
        <v>181</v>
      </c>
    </row>
    <row r="9" spans="1:11" s="15" customFormat="1" ht="13.5" thickBot="1">
      <c r="A9" s="74" t="s">
        <v>182</v>
      </c>
      <c r="B9" s="74" t="s">
        <v>183</v>
      </c>
      <c r="C9" s="75" t="s">
        <v>153</v>
      </c>
      <c r="D9" s="76" t="s">
        <v>184</v>
      </c>
      <c r="E9" s="107" t="s">
        <v>185</v>
      </c>
      <c r="F9" s="75" t="s">
        <v>186</v>
      </c>
      <c r="G9" s="75" t="s">
        <v>9</v>
      </c>
      <c r="H9" s="70"/>
      <c r="I9" s="107" t="s">
        <v>185</v>
      </c>
      <c r="J9" s="75" t="s">
        <v>186</v>
      </c>
      <c r="K9" s="75" t="s">
        <v>9</v>
      </c>
    </row>
    <row r="10" spans="1:11" ht="14" thickTop="1" thickBot="1">
      <c r="A10" s="77" t="s">
        <v>161</v>
      </c>
      <c r="B10" s="77" t="s">
        <v>161</v>
      </c>
      <c r="C10" s="77" t="s">
        <v>161</v>
      </c>
      <c r="D10" s="77" t="s">
        <v>161</v>
      </c>
      <c r="E10" s="77" t="s">
        <v>161</v>
      </c>
      <c r="F10" s="71" t="s">
        <v>161</v>
      </c>
      <c r="G10" s="72">
        <f>SUM(G11:G9998)</f>
        <v>0</v>
      </c>
      <c r="H10" s="73"/>
      <c r="I10" s="77" t="s">
        <v>161</v>
      </c>
      <c r="J10" s="71" t="s">
        <v>161</v>
      </c>
      <c r="K10" s="72">
        <f>SUM(K11:K9998)</f>
        <v>0</v>
      </c>
    </row>
    <row r="11" spans="1:11" s="10" customFormat="1" ht="13.5" thickTop="1">
      <c r="A11" s="34"/>
      <c r="B11" s="34"/>
      <c r="C11" s="34"/>
      <c r="D11" s="34"/>
      <c r="E11" s="100"/>
      <c r="F11" s="228"/>
      <c r="G11" s="102">
        <f>IF(E11*F11=0,0,E11*F11)</f>
        <v>0</v>
      </c>
      <c r="I11" s="100"/>
      <c r="J11" s="228"/>
      <c r="K11" s="102">
        <f>IF(I11*J11=0,0,I11*J11)</f>
        <v>0</v>
      </c>
    </row>
    <row r="12" spans="1:11">
      <c r="A12" s="35"/>
      <c r="B12" s="35"/>
      <c r="C12" s="34"/>
      <c r="D12" s="35"/>
      <c r="E12" s="267"/>
      <c r="F12" s="227"/>
      <c r="G12" s="103">
        <f t="shared" ref="G12:G70" si="0">IF(E12*F12=0,0,E12*F12)</f>
        <v>0</v>
      </c>
      <c r="I12" s="267"/>
      <c r="J12" s="227"/>
      <c r="K12" s="103">
        <f t="shared" ref="K12:K70" si="1">IF(I12*J12=0,0,I12*J12)</f>
        <v>0</v>
      </c>
    </row>
    <row r="13" spans="1:11">
      <c r="A13" s="35"/>
      <c r="B13" s="35"/>
      <c r="C13" s="34"/>
      <c r="D13" s="35"/>
      <c r="E13" s="267"/>
      <c r="F13" s="227"/>
      <c r="G13" s="103">
        <f t="shared" si="0"/>
        <v>0</v>
      </c>
      <c r="I13" s="100"/>
      <c r="J13" s="228"/>
      <c r="K13" s="103">
        <f t="shared" si="1"/>
        <v>0</v>
      </c>
    </row>
    <row r="14" spans="1:11">
      <c r="A14" s="35"/>
      <c r="B14" s="35"/>
      <c r="C14" s="34"/>
      <c r="D14" s="35"/>
      <c r="E14" s="100"/>
      <c r="F14" s="228"/>
      <c r="G14" s="103">
        <f t="shared" si="0"/>
        <v>0</v>
      </c>
      <c r="I14" s="100"/>
      <c r="J14" s="228"/>
      <c r="K14" s="103">
        <f t="shared" si="1"/>
        <v>0</v>
      </c>
    </row>
    <row r="15" spans="1:11">
      <c r="A15" s="35"/>
      <c r="B15" s="35"/>
      <c r="C15" s="34"/>
      <c r="D15" s="35"/>
      <c r="E15" s="100"/>
      <c r="F15" s="228"/>
      <c r="G15" s="103">
        <f t="shared" si="0"/>
        <v>0</v>
      </c>
      <c r="I15" s="100"/>
      <c r="J15" s="228"/>
      <c r="K15" s="103">
        <f t="shared" si="1"/>
        <v>0</v>
      </c>
    </row>
    <row r="16" spans="1:11">
      <c r="A16" s="35"/>
      <c r="B16" s="35"/>
      <c r="C16" s="34"/>
      <c r="D16" s="35"/>
      <c r="E16" s="100"/>
      <c r="F16" s="228"/>
      <c r="G16" s="103">
        <f t="shared" si="0"/>
        <v>0</v>
      </c>
      <c r="I16" s="100"/>
      <c r="J16" s="228"/>
      <c r="K16" s="103">
        <f t="shared" si="1"/>
        <v>0</v>
      </c>
    </row>
    <row r="17" spans="1:11">
      <c r="A17" s="35"/>
      <c r="B17" s="35"/>
      <c r="C17" s="34"/>
      <c r="D17" s="35"/>
      <c r="E17" s="100"/>
      <c r="F17" s="228"/>
      <c r="G17" s="103">
        <f t="shared" si="0"/>
        <v>0</v>
      </c>
      <c r="I17" s="100"/>
      <c r="J17" s="228"/>
      <c r="K17" s="103">
        <f t="shared" si="1"/>
        <v>0</v>
      </c>
    </row>
    <row r="18" spans="1:11">
      <c r="A18" s="35"/>
      <c r="B18" s="35"/>
      <c r="C18" s="35"/>
      <c r="D18" s="35"/>
      <c r="E18" s="100"/>
      <c r="F18" s="228"/>
      <c r="G18" s="102">
        <f t="shared" si="0"/>
        <v>0</v>
      </c>
      <c r="I18" s="100"/>
      <c r="J18" s="227"/>
      <c r="K18" s="102">
        <f t="shared" si="1"/>
        <v>0</v>
      </c>
    </row>
    <row r="19" spans="1:11">
      <c r="A19" s="35"/>
      <c r="B19" s="35"/>
      <c r="C19" s="35"/>
      <c r="D19" s="35"/>
      <c r="E19" s="100"/>
      <c r="F19" s="228"/>
      <c r="G19" s="103">
        <f t="shared" si="0"/>
        <v>0</v>
      </c>
      <c r="I19" s="100"/>
      <c r="J19" s="227"/>
      <c r="K19" s="103">
        <f t="shared" si="1"/>
        <v>0</v>
      </c>
    </row>
    <row r="20" spans="1:11">
      <c r="A20" s="35"/>
      <c r="B20" s="35"/>
      <c r="C20" s="35"/>
      <c r="D20" s="35"/>
      <c r="E20" s="100"/>
      <c r="F20" s="228"/>
      <c r="G20" s="103">
        <f t="shared" si="0"/>
        <v>0</v>
      </c>
      <c r="I20" s="100"/>
      <c r="J20" s="227"/>
      <c r="K20" s="103">
        <f t="shared" si="1"/>
        <v>0</v>
      </c>
    </row>
    <row r="21" spans="1:11">
      <c r="A21" s="35"/>
      <c r="B21" s="35"/>
      <c r="C21" s="35"/>
      <c r="D21" s="35"/>
      <c r="E21" s="100"/>
      <c r="F21" s="228"/>
      <c r="G21" s="103">
        <f t="shared" si="0"/>
        <v>0</v>
      </c>
      <c r="I21" s="100"/>
      <c r="J21" s="227"/>
      <c r="K21" s="103">
        <f t="shared" si="1"/>
        <v>0</v>
      </c>
    </row>
    <row r="22" spans="1:11">
      <c r="A22" s="35"/>
      <c r="B22" s="35"/>
      <c r="C22" s="35"/>
      <c r="D22" s="35"/>
      <c r="E22" s="100"/>
      <c r="F22" s="228"/>
      <c r="G22" s="103">
        <f t="shared" si="0"/>
        <v>0</v>
      </c>
      <c r="I22" s="100"/>
      <c r="J22" s="227"/>
      <c r="K22" s="103">
        <f t="shared" si="1"/>
        <v>0</v>
      </c>
    </row>
    <row r="23" spans="1:11">
      <c r="A23" s="35"/>
      <c r="B23" s="35"/>
      <c r="C23" s="35"/>
      <c r="D23" s="35"/>
      <c r="E23" s="267"/>
      <c r="F23" s="227"/>
      <c r="G23" s="103">
        <f t="shared" si="0"/>
        <v>0</v>
      </c>
      <c r="I23" s="100"/>
      <c r="J23" s="227"/>
      <c r="K23" s="103">
        <f t="shared" si="1"/>
        <v>0</v>
      </c>
    </row>
    <row r="24" spans="1:11">
      <c r="A24" s="35"/>
      <c r="B24" s="35"/>
      <c r="C24" s="35"/>
      <c r="D24" s="35"/>
      <c r="E24" s="267"/>
      <c r="F24" s="227"/>
      <c r="G24" s="103">
        <f t="shared" si="0"/>
        <v>0</v>
      </c>
      <c r="I24" s="100"/>
      <c r="J24" s="227"/>
      <c r="K24" s="103">
        <f t="shared" si="1"/>
        <v>0</v>
      </c>
    </row>
    <row r="25" spans="1:11">
      <c r="A25" s="35"/>
      <c r="B25" s="35"/>
      <c r="C25" s="35"/>
      <c r="D25" s="35"/>
      <c r="E25" s="267"/>
      <c r="F25" s="227"/>
      <c r="G25" s="102">
        <f t="shared" si="0"/>
        <v>0</v>
      </c>
      <c r="I25" s="100"/>
      <c r="J25" s="227"/>
      <c r="K25" s="102">
        <f t="shared" si="1"/>
        <v>0</v>
      </c>
    </row>
    <row r="26" spans="1:11">
      <c r="A26" s="35"/>
      <c r="B26" s="35"/>
      <c r="C26" s="35"/>
      <c r="D26" s="35"/>
      <c r="E26" s="267"/>
      <c r="F26" s="227"/>
      <c r="G26" s="103">
        <f t="shared" si="0"/>
        <v>0</v>
      </c>
      <c r="I26" s="100"/>
      <c r="J26" s="227"/>
      <c r="K26" s="103">
        <f t="shared" si="1"/>
        <v>0</v>
      </c>
    </row>
    <row r="27" spans="1:11">
      <c r="A27" s="35"/>
      <c r="B27" s="35"/>
      <c r="C27" s="35"/>
      <c r="D27" s="35"/>
      <c r="E27" s="267"/>
      <c r="F27" s="227"/>
      <c r="G27" s="103">
        <f t="shared" si="0"/>
        <v>0</v>
      </c>
      <c r="I27" s="100"/>
      <c r="J27" s="227"/>
      <c r="K27" s="103">
        <f t="shared" si="1"/>
        <v>0</v>
      </c>
    </row>
    <row r="28" spans="1:11">
      <c r="A28" s="35"/>
      <c r="B28" s="35"/>
      <c r="C28" s="35"/>
      <c r="D28" s="35"/>
      <c r="E28" s="267"/>
      <c r="F28" s="227"/>
      <c r="G28" s="103">
        <f t="shared" si="0"/>
        <v>0</v>
      </c>
      <c r="I28" s="100"/>
      <c r="J28" s="227"/>
      <c r="K28" s="103">
        <f t="shared" si="1"/>
        <v>0</v>
      </c>
    </row>
    <row r="29" spans="1:11">
      <c r="A29" s="35"/>
      <c r="B29" s="35"/>
      <c r="C29" s="35"/>
      <c r="D29" s="35"/>
      <c r="E29" s="267"/>
      <c r="F29" s="227"/>
      <c r="G29" s="103">
        <f t="shared" si="0"/>
        <v>0</v>
      </c>
      <c r="I29" s="100"/>
      <c r="J29" s="227"/>
      <c r="K29" s="103">
        <f t="shared" si="1"/>
        <v>0</v>
      </c>
    </row>
    <row r="30" spans="1:11">
      <c r="A30" s="35"/>
      <c r="B30" s="35"/>
      <c r="C30" s="35"/>
      <c r="D30" s="35"/>
      <c r="E30" s="267"/>
      <c r="F30" s="227"/>
      <c r="G30" s="103">
        <f t="shared" si="0"/>
        <v>0</v>
      </c>
      <c r="I30" s="267"/>
      <c r="J30" s="227"/>
      <c r="K30" s="103">
        <f t="shared" si="1"/>
        <v>0</v>
      </c>
    </row>
    <row r="31" spans="1:11">
      <c r="A31" s="35"/>
      <c r="B31" s="35"/>
      <c r="C31" s="35"/>
      <c r="D31" s="35"/>
      <c r="E31" s="100"/>
      <c r="F31" s="106"/>
      <c r="G31" s="103">
        <f t="shared" si="0"/>
        <v>0</v>
      </c>
      <c r="I31" s="267"/>
      <c r="J31" s="227"/>
      <c r="K31" s="103">
        <f t="shared" si="1"/>
        <v>0</v>
      </c>
    </row>
    <row r="32" spans="1:11">
      <c r="A32" s="35"/>
      <c r="B32" s="35"/>
      <c r="C32" s="35"/>
      <c r="D32" s="35"/>
      <c r="E32" s="99"/>
      <c r="F32" s="105"/>
      <c r="G32" s="102">
        <f t="shared" si="0"/>
        <v>0</v>
      </c>
      <c r="I32" s="99"/>
      <c r="J32" s="105"/>
      <c r="K32" s="102">
        <f t="shared" si="1"/>
        <v>0</v>
      </c>
    </row>
    <row r="33" spans="1:11">
      <c r="A33" s="35"/>
      <c r="B33" s="35"/>
      <c r="C33" s="35"/>
      <c r="D33" s="35"/>
      <c r="E33" s="100"/>
      <c r="F33" s="106"/>
      <c r="G33" s="103">
        <f t="shared" si="0"/>
        <v>0</v>
      </c>
      <c r="I33" s="100"/>
      <c r="J33" s="106"/>
      <c r="K33" s="103">
        <f t="shared" si="1"/>
        <v>0</v>
      </c>
    </row>
    <row r="34" spans="1:11">
      <c r="A34" s="35"/>
      <c r="B34" s="35"/>
      <c r="C34" s="35"/>
      <c r="D34" s="35"/>
      <c r="E34" s="100"/>
      <c r="F34" s="106"/>
      <c r="G34" s="103">
        <f t="shared" si="0"/>
        <v>0</v>
      </c>
      <c r="I34" s="100"/>
      <c r="J34" s="106"/>
      <c r="K34" s="103">
        <f t="shared" si="1"/>
        <v>0</v>
      </c>
    </row>
    <row r="35" spans="1:11">
      <c r="A35" s="35"/>
      <c r="B35" s="35"/>
      <c r="C35" s="35"/>
      <c r="D35" s="35"/>
      <c r="E35" s="100"/>
      <c r="F35" s="106"/>
      <c r="G35" s="103">
        <f t="shared" si="0"/>
        <v>0</v>
      </c>
      <c r="I35" s="100"/>
      <c r="J35" s="106"/>
      <c r="K35" s="103">
        <f t="shared" si="1"/>
        <v>0</v>
      </c>
    </row>
    <row r="36" spans="1:11">
      <c r="A36" s="35"/>
      <c r="B36" s="35"/>
      <c r="C36" s="35"/>
      <c r="D36" s="35"/>
      <c r="E36" s="100"/>
      <c r="F36" s="106"/>
      <c r="G36" s="103">
        <f t="shared" si="0"/>
        <v>0</v>
      </c>
      <c r="I36" s="100"/>
      <c r="J36" s="106"/>
      <c r="K36" s="103">
        <f t="shared" si="1"/>
        <v>0</v>
      </c>
    </row>
    <row r="37" spans="1:11">
      <c r="A37" s="35"/>
      <c r="B37" s="35"/>
      <c r="C37" s="35"/>
      <c r="D37" s="35"/>
      <c r="E37" s="100"/>
      <c r="F37" s="106"/>
      <c r="G37" s="103">
        <f t="shared" si="0"/>
        <v>0</v>
      </c>
      <c r="I37" s="100"/>
      <c r="J37" s="106"/>
      <c r="K37" s="103">
        <f t="shared" si="1"/>
        <v>0</v>
      </c>
    </row>
    <row r="38" spans="1:11">
      <c r="A38" s="35"/>
      <c r="B38" s="35"/>
      <c r="C38" s="35"/>
      <c r="D38" s="35"/>
      <c r="E38" s="100"/>
      <c r="F38" s="106"/>
      <c r="G38" s="103">
        <f t="shared" si="0"/>
        <v>0</v>
      </c>
      <c r="I38" s="100"/>
      <c r="J38" s="106"/>
      <c r="K38" s="103">
        <f t="shared" si="1"/>
        <v>0</v>
      </c>
    </row>
    <row r="39" spans="1:11">
      <c r="A39" s="35"/>
      <c r="B39" s="35"/>
      <c r="C39" s="35"/>
      <c r="D39" s="35"/>
      <c r="E39" s="99"/>
      <c r="F39" s="105"/>
      <c r="G39" s="102">
        <f t="shared" si="0"/>
        <v>0</v>
      </c>
      <c r="I39" s="99"/>
      <c r="J39" s="105"/>
      <c r="K39" s="102">
        <f t="shared" si="1"/>
        <v>0</v>
      </c>
    </row>
    <row r="40" spans="1:11">
      <c r="A40" s="35"/>
      <c r="B40" s="35"/>
      <c r="C40" s="35"/>
      <c r="D40" s="35"/>
      <c r="E40" s="100"/>
      <c r="F40" s="106"/>
      <c r="G40" s="103">
        <f t="shared" si="0"/>
        <v>0</v>
      </c>
      <c r="I40" s="100"/>
      <c r="J40" s="106"/>
      <c r="K40" s="103">
        <f t="shared" si="1"/>
        <v>0</v>
      </c>
    </row>
    <row r="41" spans="1:11">
      <c r="A41" s="35"/>
      <c r="B41" s="35"/>
      <c r="C41" s="35"/>
      <c r="D41" s="35"/>
      <c r="E41" s="100"/>
      <c r="F41" s="106"/>
      <c r="G41" s="103">
        <f t="shared" si="0"/>
        <v>0</v>
      </c>
      <c r="I41" s="100"/>
      <c r="J41" s="106"/>
      <c r="K41" s="103">
        <f t="shared" si="1"/>
        <v>0</v>
      </c>
    </row>
    <row r="42" spans="1:11">
      <c r="A42" s="35"/>
      <c r="B42" s="35"/>
      <c r="C42" s="35"/>
      <c r="D42" s="35"/>
      <c r="E42" s="100"/>
      <c r="F42" s="106"/>
      <c r="G42" s="103">
        <f t="shared" si="0"/>
        <v>0</v>
      </c>
      <c r="I42" s="100"/>
      <c r="J42" s="106"/>
      <c r="K42" s="103">
        <f t="shared" si="1"/>
        <v>0</v>
      </c>
    </row>
    <row r="43" spans="1:11">
      <c r="A43" s="35"/>
      <c r="B43" s="35"/>
      <c r="C43" s="35"/>
      <c r="D43" s="35"/>
      <c r="E43" s="100"/>
      <c r="F43" s="106"/>
      <c r="G43" s="103">
        <f t="shared" si="0"/>
        <v>0</v>
      </c>
      <c r="I43" s="100"/>
      <c r="J43" s="106"/>
      <c r="K43" s="103">
        <f t="shared" si="1"/>
        <v>0</v>
      </c>
    </row>
    <row r="44" spans="1:11">
      <c r="A44" s="35"/>
      <c r="B44" s="35"/>
      <c r="C44" s="35"/>
      <c r="D44" s="35"/>
      <c r="E44" s="100"/>
      <c r="F44" s="106"/>
      <c r="G44" s="103">
        <f t="shared" si="0"/>
        <v>0</v>
      </c>
      <c r="I44" s="100"/>
      <c r="J44" s="106"/>
      <c r="K44" s="103">
        <f t="shared" si="1"/>
        <v>0</v>
      </c>
    </row>
    <row r="45" spans="1:11">
      <c r="A45" s="35"/>
      <c r="B45" s="35"/>
      <c r="C45" s="35"/>
      <c r="D45" s="35"/>
      <c r="E45" s="100"/>
      <c r="F45" s="106"/>
      <c r="G45" s="103">
        <f t="shared" si="0"/>
        <v>0</v>
      </c>
      <c r="I45" s="100"/>
      <c r="J45" s="106"/>
      <c r="K45" s="103">
        <f t="shared" si="1"/>
        <v>0</v>
      </c>
    </row>
    <row r="46" spans="1:11">
      <c r="A46" s="35"/>
      <c r="B46" s="35"/>
      <c r="C46" s="35"/>
      <c r="D46" s="35"/>
      <c r="E46" s="99"/>
      <c r="F46" s="105"/>
      <c r="G46" s="102">
        <f t="shared" si="0"/>
        <v>0</v>
      </c>
      <c r="I46" s="99"/>
      <c r="J46" s="105"/>
      <c r="K46" s="102">
        <f t="shared" si="1"/>
        <v>0</v>
      </c>
    </row>
    <row r="47" spans="1:11">
      <c r="A47" s="35"/>
      <c r="B47" s="35"/>
      <c r="C47" s="35"/>
      <c r="D47" s="35"/>
      <c r="E47" s="100"/>
      <c r="F47" s="106"/>
      <c r="G47" s="103">
        <f t="shared" si="0"/>
        <v>0</v>
      </c>
      <c r="I47" s="100"/>
      <c r="J47" s="106"/>
      <c r="K47" s="103">
        <f t="shared" si="1"/>
        <v>0</v>
      </c>
    </row>
    <row r="48" spans="1:11">
      <c r="A48" s="35"/>
      <c r="B48" s="35"/>
      <c r="C48" s="35"/>
      <c r="D48" s="35"/>
      <c r="E48" s="100"/>
      <c r="F48" s="106"/>
      <c r="G48" s="103">
        <f t="shared" si="0"/>
        <v>0</v>
      </c>
      <c r="I48" s="100"/>
      <c r="J48" s="106"/>
      <c r="K48" s="103">
        <f t="shared" si="1"/>
        <v>0</v>
      </c>
    </row>
    <row r="49" spans="1:11">
      <c r="A49" s="35"/>
      <c r="B49" s="35"/>
      <c r="C49" s="35"/>
      <c r="D49" s="35"/>
      <c r="E49" s="100"/>
      <c r="F49" s="106"/>
      <c r="G49" s="103">
        <f t="shared" si="0"/>
        <v>0</v>
      </c>
      <c r="I49" s="100"/>
      <c r="J49" s="106"/>
      <c r="K49" s="103">
        <f t="shared" si="1"/>
        <v>0</v>
      </c>
    </row>
    <row r="50" spans="1:11">
      <c r="A50" s="35"/>
      <c r="B50" s="35"/>
      <c r="C50" s="35"/>
      <c r="D50" s="35"/>
      <c r="E50" s="100"/>
      <c r="F50" s="106"/>
      <c r="G50" s="103">
        <f t="shared" si="0"/>
        <v>0</v>
      </c>
      <c r="I50" s="100"/>
      <c r="J50" s="106"/>
      <c r="K50" s="103">
        <f t="shared" si="1"/>
        <v>0</v>
      </c>
    </row>
    <row r="51" spans="1:11">
      <c r="A51" s="35"/>
      <c r="B51" s="35"/>
      <c r="C51" s="35"/>
      <c r="D51" s="35"/>
      <c r="E51" s="100"/>
      <c r="F51" s="106"/>
      <c r="G51" s="103">
        <f t="shared" si="0"/>
        <v>0</v>
      </c>
      <c r="I51" s="100"/>
      <c r="J51" s="106"/>
      <c r="K51" s="103">
        <f t="shared" si="1"/>
        <v>0</v>
      </c>
    </row>
    <row r="52" spans="1:11">
      <c r="A52" s="35"/>
      <c r="B52" s="35"/>
      <c r="C52" s="35"/>
      <c r="D52" s="35"/>
      <c r="E52" s="100"/>
      <c r="F52" s="106"/>
      <c r="G52" s="103">
        <f t="shared" si="0"/>
        <v>0</v>
      </c>
      <c r="I52" s="100"/>
      <c r="J52" s="106"/>
      <c r="K52" s="103">
        <f t="shared" si="1"/>
        <v>0</v>
      </c>
    </row>
    <row r="53" spans="1:11">
      <c r="A53" s="35"/>
      <c r="B53" s="35"/>
      <c r="C53" s="35"/>
      <c r="D53" s="35"/>
      <c r="E53" s="99"/>
      <c r="F53" s="105"/>
      <c r="G53" s="102">
        <f t="shared" si="0"/>
        <v>0</v>
      </c>
      <c r="I53" s="99"/>
      <c r="J53" s="105"/>
      <c r="K53" s="102">
        <f t="shared" si="1"/>
        <v>0</v>
      </c>
    </row>
    <row r="54" spans="1:11">
      <c r="A54" s="35"/>
      <c r="B54" s="35"/>
      <c r="C54" s="35"/>
      <c r="D54" s="35"/>
      <c r="E54" s="100"/>
      <c r="F54" s="106"/>
      <c r="G54" s="103">
        <f t="shared" si="0"/>
        <v>0</v>
      </c>
      <c r="I54" s="100"/>
      <c r="J54" s="106"/>
      <c r="K54" s="103">
        <f t="shared" si="1"/>
        <v>0</v>
      </c>
    </row>
    <row r="55" spans="1:11">
      <c r="A55" s="35"/>
      <c r="B55" s="35"/>
      <c r="C55" s="35"/>
      <c r="D55" s="35"/>
      <c r="E55" s="100"/>
      <c r="F55" s="106"/>
      <c r="G55" s="103">
        <f t="shared" si="0"/>
        <v>0</v>
      </c>
      <c r="I55" s="100"/>
      <c r="J55" s="106"/>
      <c r="K55" s="103">
        <f t="shared" si="1"/>
        <v>0</v>
      </c>
    </row>
    <row r="56" spans="1:11">
      <c r="A56" s="35"/>
      <c r="B56" s="35"/>
      <c r="C56" s="35"/>
      <c r="D56" s="35"/>
      <c r="E56" s="100"/>
      <c r="F56" s="106"/>
      <c r="G56" s="103">
        <f t="shared" si="0"/>
        <v>0</v>
      </c>
      <c r="I56" s="100"/>
      <c r="J56" s="106"/>
      <c r="K56" s="103">
        <f t="shared" si="1"/>
        <v>0</v>
      </c>
    </row>
    <row r="57" spans="1:11">
      <c r="A57" s="35"/>
      <c r="B57" s="35"/>
      <c r="C57" s="35"/>
      <c r="D57" s="35"/>
      <c r="E57" s="100"/>
      <c r="F57" s="106"/>
      <c r="G57" s="103">
        <f t="shared" si="0"/>
        <v>0</v>
      </c>
      <c r="I57" s="100"/>
      <c r="J57" s="106"/>
      <c r="K57" s="103">
        <f t="shared" si="1"/>
        <v>0</v>
      </c>
    </row>
    <row r="58" spans="1:11">
      <c r="A58" s="35"/>
      <c r="B58" s="35"/>
      <c r="C58" s="35"/>
      <c r="D58" s="35"/>
      <c r="E58" s="100"/>
      <c r="F58" s="106"/>
      <c r="G58" s="103">
        <f t="shared" si="0"/>
        <v>0</v>
      </c>
      <c r="I58" s="100"/>
      <c r="J58" s="106"/>
      <c r="K58" s="103">
        <f t="shared" si="1"/>
        <v>0</v>
      </c>
    </row>
    <row r="59" spans="1:11">
      <c r="A59" s="35"/>
      <c r="B59" s="35"/>
      <c r="C59" s="35"/>
      <c r="D59" s="35"/>
      <c r="E59" s="100"/>
      <c r="F59" s="106"/>
      <c r="G59" s="103">
        <f t="shared" si="0"/>
        <v>0</v>
      </c>
      <c r="I59" s="100"/>
      <c r="J59" s="106"/>
      <c r="K59" s="103">
        <f t="shared" si="1"/>
        <v>0</v>
      </c>
    </row>
    <row r="60" spans="1:11">
      <c r="A60" s="35"/>
      <c r="B60" s="35"/>
      <c r="C60" s="35"/>
      <c r="D60" s="35"/>
      <c r="E60" s="99"/>
      <c r="F60" s="105"/>
      <c r="G60" s="102">
        <f t="shared" si="0"/>
        <v>0</v>
      </c>
      <c r="I60" s="99"/>
      <c r="J60" s="105"/>
      <c r="K60" s="102">
        <f t="shared" si="1"/>
        <v>0</v>
      </c>
    </row>
    <row r="61" spans="1:11">
      <c r="A61" s="35"/>
      <c r="B61" s="35"/>
      <c r="C61" s="35"/>
      <c r="D61" s="35"/>
      <c r="E61" s="100"/>
      <c r="F61" s="106"/>
      <c r="G61" s="103">
        <f t="shared" si="0"/>
        <v>0</v>
      </c>
      <c r="I61" s="100"/>
      <c r="J61" s="106"/>
      <c r="K61" s="103">
        <f t="shared" si="1"/>
        <v>0</v>
      </c>
    </row>
    <row r="62" spans="1:11">
      <c r="A62" s="35"/>
      <c r="B62" s="35"/>
      <c r="C62" s="35"/>
      <c r="D62" s="35"/>
      <c r="E62" s="100"/>
      <c r="F62" s="106"/>
      <c r="G62" s="103">
        <f t="shared" si="0"/>
        <v>0</v>
      </c>
      <c r="I62" s="100"/>
      <c r="J62" s="106"/>
      <c r="K62" s="103">
        <f t="shared" si="1"/>
        <v>0</v>
      </c>
    </row>
    <row r="63" spans="1:11">
      <c r="A63" s="35"/>
      <c r="B63" s="35"/>
      <c r="C63" s="35"/>
      <c r="D63" s="35"/>
      <c r="E63" s="100"/>
      <c r="F63" s="106"/>
      <c r="G63" s="103">
        <f t="shared" si="0"/>
        <v>0</v>
      </c>
      <c r="I63" s="100"/>
      <c r="J63" s="106"/>
      <c r="K63" s="103">
        <f t="shared" si="1"/>
        <v>0</v>
      </c>
    </row>
    <row r="64" spans="1:11">
      <c r="A64" s="35"/>
      <c r="B64" s="35"/>
      <c r="C64" s="35"/>
      <c r="D64" s="35"/>
      <c r="E64" s="100"/>
      <c r="F64" s="106"/>
      <c r="G64" s="103">
        <f t="shared" si="0"/>
        <v>0</v>
      </c>
      <c r="I64" s="100"/>
      <c r="J64" s="106"/>
      <c r="K64" s="103">
        <f t="shared" si="1"/>
        <v>0</v>
      </c>
    </row>
    <row r="65" spans="1:11">
      <c r="A65" s="35"/>
      <c r="B65" s="35"/>
      <c r="C65" s="35"/>
      <c r="D65" s="35"/>
      <c r="E65" s="100"/>
      <c r="F65" s="106"/>
      <c r="G65" s="103">
        <f t="shared" si="0"/>
        <v>0</v>
      </c>
      <c r="I65" s="100"/>
      <c r="J65" s="106"/>
      <c r="K65" s="103">
        <f t="shared" si="1"/>
        <v>0</v>
      </c>
    </row>
    <row r="66" spans="1:11">
      <c r="A66" s="35"/>
      <c r="B66" s="35"/>
      <c r="C66" s="35"/>
      <c r="D66" s="35"/>
      <c r="E66" s="100"/>
      <c r="F66" s="106"/>
      <c r="G66" s="103">
        <f t="shared" si="0"/>
        <v>0</v>
      </c>
      <c r="I66" s="100"/>
      <c r="J66" s="106"/>
      <c r="K66" s="103">
        <f t="shared" si="1"/>
        <v>0</v>
      </c>
    </row>
    <row r="67" spans="1:11">
      <c r="A67" s="35"/>
      <c r="B67" s="35"/>
      <c r="C67" s="35"/>
      <c r="D67" s="35"/>
      <c r="E67" s="99"/>
      <c r="F67" s="105"/>
      <c r="G67" s="102">
        <f t="shared" si="0"/>
        <v>0</v>
      </c>
      <c r="I67" s="99"/>
      <c r="J67" s="105"/>
      <c r="K67" s="102">
        <f t="shared" si="1"/>
        <v>0</v>
      </c>
    </row>
    <row r="68" spans="1:11">
      <c r="A68" s="35"/>
      <c r="B68" s="35"/>
      <c r="C68" s="35"/>
      <c r="D68" s="35"/>
      <c r="E68" s="100"/>
      <c r="F68" s="106"/>
      <c r="G68" s="103">
        <f t="shared" si="0"/>
        <v>0</v>
      </c>
      <c r="I68" s="100"/>
      <c r="J68" s="106"/>
      <c r="K68" s="103">
        <f t="shared" si="1"/>
        <v>0</v>
      </c>
    </row>
    <row r="69" spans="1:11">
      <c r="A69" s="35"/>
      <c r="B69" s="35"/>
      <c r="C69" s="35"/>
      <c r="D69" s="35"/>
      <c r="E69" s="100"/>
      <c r="F69" s="106"/>
      <c r="G69" s="103">
        <f t="shared" si="0"/>
        <v>0</v>
      </c>
      <c r="I69" s="100"/>
      <c r="J69" s="106"/>
      <c r="K69" s="103">
        <f t="shared" si="1"/>
        <v>0</v>
      </c>
    </row>
    <row r="70" spans="1:11">
      <c r="A70" s="35"/>
      <c r="B70" s="35"/>
      <c r="C70" s="35"/>
      <c r="D70" s="35"/>
      <c r="E70" s="100"/>
      <c r="F70" s="106"/>
      <c r="G70" s="103">
        <f t="shared" si="0"/>
        <v>0</v>
      </c>
      <c r="I70" s="100"/>
      <c r="J70" s="106"/>
      <c r="K70" s="103">
        <f t="shared" si="1"/>
        <v>0</v>
      </c>
    </row>
    <row r="71" spans="1:11">
      <c r="A71" s="35"/>
      <c r="B71" s="35"/>
      <c r="C71" s="35"/>
      <c r="D71" s="35"/>
      <c r="E71" s="100"/>
      <c r="F71" s="106"/>
      <c r="G71" s="103">
        <f t="shared" ref="G71:G83" si="2">IF(E71*F71=0,0,E71*F71)</f>
        <v>0</v>
      </c>
      <c r="I71" s="100"/>
      <c r="J71" s="106"/>
      <c r="K71" s="103">
        <f t="shared" ref="K71:K83" si="3">IF(I71*J71=0,0,I71*J71)</f>
        <v>0</v>
      </c>
    </row>
    <row r="72" spans="1:11">
      <c r="A72" s="35"/>
      <c r="B72" s="35"/>
      <c r="C72" s="35"/>
      <c r="D72" s="35"/>
      <c r="E72" s="100"/>
      <c r="F72" s="106"/>
      <c r="G72" s="103">
        <f t="shared" si="2"/>
        <v>0</v>
      </c>
      <c r="I72" s="100"/>
      <c r="J72" s="106"/>
      <c r="K72" s="103">
        <f t="shared" si="3"/>
        <v>0</v>
      </c>
    </row>
    <row r="73" spans="1:11">
      <c r="A73" s="35"/>
      <c r="B73" s="35"/>
      <c r="C73" s="35"/>
      <c r="D73" s="35"/>
      <c r="E73" s="100"/>
      <c r="F73" s="106"/>
      <c r="G73" s="103">
        <f t="shared" si="2"/>
        <v>0</v>
      </c>
      <c r="I73" s="100"/>
      <c r="J73" s="106"/>
      <c r="K73" s="103">
        <f t="shared" si="3"/>
        <v>0</v>
      </c>
    </row>
    <row r="74" spans="1:11">
      <c r="A74" s="35"/>
      <c r="B74" s="35"/>
      <c r="C74" s="35"/>
      <c r="D74" s="35"/>
      <c r="E74" s="99"/>
      <c r="F74" s="105"/>
      <c r="G74" s="102">
        <f t="shared" si="2"/>
        <v>0</v>
      </c>
      <c r="I74" s="99"/>
      <c r="J74" s="105"/>
      <c r="K74" s="102">
        <f t="shared" si="3"/>
        <v>0</v>
      </c>
    </row>
    <row r="75" spans="1:11">
      <c r="A75" s="35"/>
      <c r="B75" s="35"/>
      <c r="C75" s="35"/>
      <c r="D75" s="35"/>
      <c r="E75" s="100"/>
      <c r="F75" s="106"/>
      <c r="G75" s="103">
        <f t="shared" si="2"/>
        <v>0</v>
      </c>
      <c r="I75" s="100"/>
      <c r="J75" s="106"/>
      <c r="K75" s="103">
        <f t="shared" si="3"/>
        <v>0</v>
      </c>
    </row>
    <row r="76" spans="1:11">
      <c r="A76" s="35"/>
      <c r="B76" s="35"/>
      <c r="C76" s="35"/>
      <c r="D76" s="35"/>
      <c r="E76" s="100"/>
      <c r="F76" s="106"/>
      <c r="G76" s="103">
        <f t="shared" si="2"/>
        <v>0</v>
      </c>
      <c r="I76" s="100"/>
      <c r="J76" s="106"/>
      <c r="K76" s="103">
        <f t="shared" si="3"/>
        <v>0</v>
      </c>
    </row>
    <row r="77" spans="1:11">
      <c r="A77" s="35"/>
      <c r="B77" s="35"/>
      <c r="C77" s="35"/>
      <c r="D77" s="35"/>
      <c r="E77" s="100"/>
      <c r="F77" s="106"/>
      <c r="G77" s="103">
        <f t="shared" si="2"/>
        <v>0</v>
      </c>
      <c r="I77" s="100"/>
      <c r="J77" s="106"/>
      <c r="K77" s="103">
        <f t="shared" si="3"/>
        <v>0</v>
      </c>
    </row>
    <row r="78" spans="1:11">
      <c r="A78" s="35"/>
      <c r="B78" s="35"/>
      <c r="C78" s="35"/>
      <c r="D78" s="35"/>
      <c r="E78" s="100"/>
      <c r="F78" s="106"/>
      <c r="G78" s="103">
        <f t="shared" si="2"/>
        <v>0</v>
      </c>
      <c r="I78" s="100"/>
      <c r="J78" s="106"/>
      <c r="K78" s="103">
        <f t="shared" si="3"/>
        <v>0</v>
      </c>
    </row>
    <row r="79" spans="1:11">
      <c r="A79" s="35"/>
      <c r="B79" s="35"/>
      <c r="C79" s="35"/>
      <c r="D79" s="35"/>
      <c r="E79" s="100"/>
      <c r="F79" s="106"/>
      <c r="G79" s="103">
        <f t="shared" si="2"/>
        <v>0</v>
      </c>
      <c r="I79" s="100"/>
      <c r="J79" s="106"/>
      <c r="K79" s="103">
        <f t="shared" si="3"/>
        <v>0</v>
      </c>
    </row>
    <row r="80" spans="1:11">
      <c r="A80" s="35"/>
      <c r="B80" s="35"/>
      <c r="C80" s="35"/>
      <c r="D80" s="35"/>
      <c r="E80" s="100"/>
      <c r="F80" s="106"/>
      <c r="G80" s="103">
        <f t="shared" si="2"/>
        <v>0</v>
      </c>
      <c r="I80" s="100"/>
      <c r="J80" s="106"/>
      <c r="K80" s="103">
        <f t="shared" si="3"/>
        <v>0</v>
      </c>
    </row>
    <row r="81" spans="1:11">
      <c r="A81" s="35"/>
      <c r="B81" s="35"/>
      <c r="C81" s="35"/>
      <c r="D81" s="35"/>
      <c r="E81" s="99"/>
      <c r="F81" s="105"/>
      <c r="G81" s="102">
        <f t="shared" si="2"/>
        <v>0</v>
      </c>
      <c r="I81" s="99"/>
      <c r="J81" s="105"/>
      <c r="K81" s="102">
        <f t="shared" si="3"/>
        <v>0</v>
      </c>
    </row>
    <row r="82" spans="1:11">
      <c r="A82" s="35"/>
      <c r="B82" s="35"/>
      <c r="C82" s="35"/>
      <c r="D82" s="35"/>
      <c r="E82" s="100"/>
      <c r="F82" s="106"/>
      <c r="G82" s="103">
        <f t="shared" si="2"/>
        <v>0</v>
      </c>
      <c r="I82" s="100"/>
      <c r="J82" s="106"/>
      <c r="K82" s="103">
        <f t="shared" si="3"/>
        <v>0</v>
      </c>
    </row>
    <row r="83" spans="1:11">
      <c r="A83" s="35"/>
      <c r="B83" s="35"/>
      <c r="C83" s="35"/>
      <c r="D83" s="35"/>
      <c r="E83" s="100"/>
      <c r="F83" s="106"/>
      <c r="G83" s="103">
        <f t="shared" si="2"/>
        <v>0</v>
      </c>
      <c r="I83" s="100"/>
      <c r="J83" s="106"/>
      <c r="K83" s="103">
        <f t="shared" si="3"/>
        <v>0</v>
      </c>
    </row>
    <row r="84" spans="1:11">
      <c r="A84" s="35"/>
      <c r="B84" s="35"/>
      <c r="C84" s="35"/>
      <c r="D84" s="35"/>
      <c r="E84" s="100"/>
      <c r="F84" s="106"/>
      <c r="G84" s="103">
        <f t="shared" ref="G84:G147" si="4">IF(E84*F84=0,0,E84*F84)</f>
        <v>0</v>
      </c>
      <c r="I84" s="100"/>
      <c r="J84" s="106"/>
      <c r="K84" s="103">
        <f t="shared" ref="K84:K147" si="5">IF(I84*J84=0,0,I84*J84)</f>
        <v>0</v>
      </c>
    </row>
    <row r="85" spans="1:11">
      <c r="A85" s="35"/>
      <c r="B85" s="35"/>
      <c r="C85" s="35"/>
      <c r="D85" s="35"/>
      <c r="E85" s="100"/>
      <c r="F85" s="106"/>
      <c r="G85" s="103">
        <f t="shared" si="4"/>
        <v>0</v>
      </c>
      <c r="I85" s="100"/>
      <c r="J85" s="106"/>
      <c r="K85" s="103">
        <f t="shared" si="5"/>
        <v>0</v>
      </c>
    </row>
    <row r="86" spans="1:11">
      <c r="A86" s="35"/>
      <c r="B86" s="35"/>
      <c r="C86" s="35"/>
      <c r="D86" s="35"/>
      <c r="E86" s="100"/>
      <c r="F86" s="106"/>
      <c r="G86" s="103">
        <f t="shared" si="4"/>
        <v>0</v>
      </c>
      <c r="I86" s="100"/>
      <c r="J86" s="106"/>
      <c r="K86" s="103">
        <f t="shared" si="5"/>
        <v>0</v>
      </c>
    </row>
    <row r="87" spans="1:11">
      <c r="A87" s="35"/>
      <c r="B87" s="35"/>
      <c r="C87" s="35"/>
      <c r="D87" s="35"/>
      <c r="E87" s="100"/>
      <c r="F87" s="106"/>
      <c r="G87" s="103">
        <f t="shared" si="4"/>
        <v>0</v>
      </c>
      <c r="I87" s="100"/>
      <c r="J87" s="106"/>
      <c r="K87" s="103">
        <f t="shared" si="5"/>
        <v>0</v>
      </c>
    </row>
    <row r="88" spans="1:11">
      <c r="A88" s="35"/>
      <c r="B88" s="35"/>
      <c r="C88" s="35"/>
      <c r="D88" s="35"/>
      <c r="E88" s="99"/>
      <c r="F88" s="105"/>
      <c r="G88" s="102">
        <f t="shared" si="4"/>
        <v>0</v>
      </c>
      <c r="I88" s="99"/>
      <c r="J88" s="105"/>
      <c r="K88" s="102">
        <f t="shared" si="5"/>
        <v>0</v>
      </c>
    </row>
    <row r="89" spans="1:11">
      <c r="A89" s="35"/>
      <c r="B89" s="35"/>
      <c r="C89" s="35"/>
      <c r="D89" s="35"/>
      <c r="E89" s="100"/>
      <c r="F89" s="106"/>
      <c r="G89" s="103">
        <f t="shared" si="4"/>
        <v>0</v>
      </c>
      <c r="I89" s="100"/>
      <c r="J89" s="106"/>
      <c r="K89" s="103">
        <f t="shared" si="5"/>
        <v>0</v>
      </c>
    </row>
    <row r="90" spans="1:11">
      <c r="A90" s="35"/>
      <c r="B90" s="35"/>
      <c r="C90" s="35"/>
      <c r="D90" s="35"/>
      <c r="E90" s="100"/>
      <c r="F90" s="106"/>
      <c r="G90" s="103">
        <f t="shared" si="4"/>
        <v>0</v>
      </c>
      <c r="I90" s="100"/>
      <c r="J90" s="106"/>
      <c r="K90" s="103">
        <f t="shared" si="5"/>
        <v>0</v>
      </c>
    </row>
    <row r="91" spans="1:11">
      <c r="A91" s="35"/>
      <c r="B91" s="35"/>
      <c r="C91" s="35"/>
      <c r="D91" s="35"/>
      <c r="E91" s="100"/>
      <c r="F91" s="106"/>
      <c r="G91" s="103">
        <f t="shared" si="4"/>
        <v>0</v>
      </c>
      <c r="I91" s="100"/>
      <c r="J91" s="106"/>
      <c r="K91" s="103">
        <f t="shared" si="5"/>
        <v>0</v>
      </c>
    </row>
    <row r="92" spans="1:11">
      <c r="A92" s="35"/>
      <c r="B92" s="35"/>
      <c r="C92" s="35"/>
      <c r="D92" s="35"/>
      <c r="E92" s="100"/>
      <c r="F92" s="106"/>
      <c r="G92" s="103">
        <f t="shared" si="4"/>
        <v>0</v>
      </c>
      <c r="I92" s="100"/>
      <c r="J92" s="106"/>
      <c r="K92" s="103">
        <f t="shared" si="5"/>
        <v>0</v>
      </c>
    </row>
    <row r="93" spans="1:11">
      <c r="A93" s="35"/>
      <c r="B93" s="35"/>
      <c r="C93" s="35"/>
      <c r="D93" s="35"/>
      <c r="E93" s="100"/>
      <c r="F93" s="106"/>
      <c r="G93" s="103">
        <f t="shared" si="4"/>
        <v>0</v>
      </c>
      <c r="I93" s="100"/>
      <c r="J93" s="106"/>
      <c r="K93" s="103">
        <f t="shared" si="5"/>
        <v>0</v>
      </c>
    </row>
    <row r="94" spans="1:11">
      <c r="A94" s="35"/>
      <c r="B94" s="35"/>
      <c r="C94" s="35"/>
      <c r="D94" s="35"/>
      <c r="E94" s="100"/>
      <c r="F94" s="106"/>
      <c r="G94" s="103">
        <f t="shared" si="4"/>
        <v>0</v>
      </c>
      <c r="I94" s="100"/>
      <c r="J94" s="106"/>
      <c r="K94" s="103">
        <f t="shared" si="5"/>
        <v>0</v>
      </c>
    </row>
    <row r="95" spans="1:11">
      <c r="A95" s="35"/>
      <c r="B95" s="35"/>
      <c r="C95" s="35"/>
      <c r="D95" s="35"/>
      <c r="E95" s="99"/>
      <c r="F95" s="105"/>
      <c r="G95" s="102">
        <f t="shared" si="4"/>
        <v>0</v>
      </c>
      <c r="I95" s="99"/>
      <c r="J95" s="105"/>
      <c r="K95" s="102">
        <f t="shared" si="5"/>
        <v>0</v>
      </c>
    </row>
    <row r="96" spans="1:11">
      <c r="A96" s="35"/>
      <c r="B96" s="35"/>
      <c r="C96" s="35"/>
      <c r="D96" s="35"/>
      <c r="E96" s="100"/>
      <c r="F96" s="106"/>
      <c r="G96" s="103">
        <f t="shared" si="4"/>
        <v>0</v>
      </c>
      <c r="I96" s="100"/>
      <c r="J96" s="106"/>
      <c r="K96" s="103">
        <f t="shared" si="5"/>
        <v>0</v>
      </c>
    </row>
    <row r="97" spans="1:11">
      <c r="A97" s="35"/>
      <c r="B97" s="35"/>
      <c r="C97" s="35"/>
      <c r="D97" s="35"/>
      <c r="E97" s="100"/>
      <c r="F97" s="106"/>
      <c r="G97" s="103">
        <f t="shared" si="4"/>
        <v>0</v>
      </c>
      <c r="I97" s="100"/>
      <c r="J97" s="106"/>
      <c r="K97" s="103">
        <f t="shared" si="5"/>
        <v>0</v>
      </c>
    </row>
    <row r="98" spans="1:11">
      <c r="A98" s="35"/>
      <c r="B98" s="35"/>
      <c r="C98" s="35"/>
      <c r="D98" s="35"/>
      <c r="E98" s="100"/>
      <c r="F98" s="106"/>
      <c r="G98" s="103">
        <f t="shared" si="4"/>
        <v>0</v>
      </c>
      <c r="I98" s="100"/>
      <c r="J98" s="106"/>
      <c r="K98" s="103">
        <f t="shared" si="5"/>
        <v>0</v>
      </c>
    </row>
    <row r="99" spans="1:11">
      <c r="A99" s="35"/>
      <c r="B99" s="35"/>
      <c r="C99" s="35"/>
      <c r="D99" s="35"/>
      <c r="E99" s="100"/>
      <c r="F99" s="106"/>
      <c r="G99" s="103">
        <f t="shared" si="4"/>
        <v>0</v>
      </c>
      <c r="I99" s="100"/>
      <c r="J99" s="106"/>
      <c r="K99" s="103">
        <f t="shared" si="5"/>
        <v>0</v>
      </c>
    </row>
    <row r="100" spans="1:11">
      <c r="A100" s="35"/>
      <c r="B100" s="35"/>
      <c r="C100" s="35"/>
      <c r="D100" s="35"/>
      <c r="E100" s="100"/>
      <c r="F100" s="106"/>
      <c r="G100" s="103">
        <f t="shared" si="4"/>
        <v>0</v>
      </c>
      <c r="I100" s="100"/>
      <c r="J100" s="106"/>
      <c r="K100" s="103">
        <f t="shared" si="5"/>
        <v>0</v>
      </c>
    </row>
    <row r="101" spans="1:11">
      <c r="A101" s="35"/>
      <c r="B101" s="35"/>
      <c r="C101" s="35"/>
      <c r="D101" s="35"/>
      <c r="E101" s="100"/>
      <c r="F101" s="106"/>
      <c r="G101" s="103">
        <f t="shared" si="4"/>
        <v>0</v>
      </c>
      <c r="I101" s="100"/>
      <c r="J101" s="106"/>
      <c r="K101" s="103">
        <f t="shared" si="5"/>
        <v>0</v>
      </c>
    </row>
    <row r="102" spans="1:11">
      <c r="A102" s="35"/>
      <c r="B102" s="35"/>
      <c r="C102" s="35"/>
      <c r="D102" s="35"/>
      <c r="E102" s="99"/>
      <c r="F102" s="105"/>
      <c r="G102" s="102">
        <f t="shared" si="4"/>
        <v>0</v>
      </c>
      <c r="I102" s="99"/>
      <c r="J102" s="105"/>
      <c r="K102" s="102">
        <f t="shared" si="5"/>
        <v>0</v>
      </c>
    </row>
    <row r="103" spans="1:11">
      <c r="A103" s="35"/>
      <c r="B103" s="35"/>
      <c r="C103" s="35"/>
      <c r="D103" s="35"/>
      <c r="E103" s="100"/>
      <c r="F103" s="106"/>
      <c r="G103" s="103">
        <f t="shared" si="4"/>
        <v>0</v>
      </c>
      <c r="I103" s="100"/>
      <c r="J103" s="106"/>
      <c r="K103" s="103">
        <f t="shared" si="5"/>
        <v>0</v>
      </c>
    </row>
    <row r="104" spans="1:11">
      <c r="A104" s="35"/>
      <c r="B104" s="35"/>
      <c r="C104" s="35"/>
      <c r="D104" s="35"/>
      <c r="E104" s="100"/>
      <c r="F104" s="106"/>
      <c r="G104" s="103">
        <f t="shared" si="4"/>
        <v>0</v>
      </c>
      <c r="I104" s="100"/>
      <c r="J104" s="106"/>
      <c r="K104" s="103">
        <f t="shared" si="5"/>
        <v>0</v>
      </c>
    </row>
    <row r="105" spans="1:11">
      <c r="A105" s="35"/>
      <c r="B105" s="35"/>
      <c r="C105" s="35"/>
      <c r="D105" s="35"/>
      <c r="E105" s="100"/>
      <c r="F105" s="106"/>
      <c r="G105" s="103">
        <f t="shared" si="4"/>
        <v>0</v>
      </c>
      <c r="I105" s="100"/>
      <c r="J105" s="106"/>
      <c r="K105" s="103">
        <f t="shared" si="5"/>
        <v>0</v>
      </c>
    </row>
    <row r="106" spans="1:11">
      <c r="A106" s="35"/>
      <c r="B106" s="35"/>
      <c r="C106" s="35"/>
      <c r="D106" s="35"/>
      <c r="E106" s="100"/>
      <c r="F106" s="106"/>
      <c r="G106" s="103">
        <f t="shared" si="4"/>
        <v>0</v>
      </c>
      <c r="I106" s="100"/>
      <c r="J106" s="106"/>
      <c r="K106" s="103">
        <f t="shared" si="5"/>
        <v>0</v>
      </c>
    </row>
    <row r="107" spans="1:11">
      <c r="A107" s="35"/>
      <c r="B107" s="35"/>
      <c r="C107" s="35"/>
      <c r="D107" s="35"/>
      <c r="E107" s="100"/>
      <c r="F107" s="106"/>
      <c r="G107" s="103">
        <f t="shared" si="4"/>
        <v>0</v>
      </c>
      <c r="I107" s="100"/>
      <c r="J107" s="106"/>
      <c r="K107" s="103">
        <f t="shared" si="5"/>
        <v>0</v>
      </c>
    </row>
    <row r="108" spans="1:11">
      <c r="A108" s="35"/>
      <c r="B108" s="35"/>
      <c r="C108" s="35"/>
      <c r="D108" s="35"/>
      <c r="E108" s="100"/>
      <c r="F108" s="106"/>
      <c r="G108" s="103">
        <f t="shared" si="4"/>
        <v>0</v>
      </c>
      <c r="I108" s="100"/>
      <c r="J108" s="106"/>
      <c r="K108" s="103">
        <f t="shared" si="5"/>
        <v>0</v>
      </c>
    </row>
    <row r="109" spans="1:11">
      <c r="A109" s="35"/>
      <c r="B109" s="35"/>
      <c r="C109" s="35"/>
      <c r="D109" s="35"/>
      <c r="E109" s="99"/>
      <c r="F109" s="105"/>
      <c r="G109" s="102">
        <f t="shared" si="4"/>
        <v>0</v>
      </c>
      <c r="I109" s="99"/>
      <c r="J109" s="105"/>
      <c r="K109" s="102">
        <f t="shared" si="5"/>
        <v>0</v>
      </c>
    </row>
    <row r="110" spans="1:11">
      <c r="A110" s="35"/>
      <c r="B110" s="35"/>
      <c r="C110" s="35"/>
      <c r="D110" s="35"/>
      <c r="E110" s="100"/>
      <c r="F110" s="106"/>
      <c r="G110" s="103">
        <f t="shared" si="4"/>
        <v>0</v>
      </c>
      <c r="I110" s="100"/>
      <c r="J110" s="106"/>
      <c r="K110" s="103">
        <f t="shared" si="5"/>
        <v>0</v>
      </c>
    </row>
    <row r="111" spans="1:11">
      <c r="A111" s="35"/>
      <c r="B111" s="35"/>
      <c r="C111" s="35"/>
      <c r="D111" s="35"/>
      <c r="E111" s="100"/>
      <c r="F111" s="106"/>
      <c r="G111" s="103">
        <f t="shared" si="4"/>
        <v>0</v>
      </c>
      <c r="I111" s="100"/>
      <c r="J111" s="106"/>
      <c r="K111" s="103">
        <f t="shared" si="5"/>
        <v>0</v>
      </c>
    </row>
    <row r="112" spans="1:11">
      <c r="A112" s="35"/>
      <c r="B112" s="35"/>
      <c r="C112" s="35"/>
      <c r="D112" s="35"/>
      <c r="E112" s="100"/>
      <c r="F112" s="106"/>
      <c r="G112" s="103">
        <f t="shared" si="4"/>
        <v>0</v>
      </c>
      <c r="I112" s="100"/>
      <c r="J112" s="106"/>
      <c r="K112" s="103">
        <f t="shared" si="5"/>
        <v>0</v>
      </c>
    </row>
    <row r="113" spans="1:11">
      <c r="A113" s="35"/>
      <c r="B113" s="35"/>
      <c r="C113" s="35"/>
      <c r="D113" s="35"/>
      <c r="E113" s="100"/>
      <c r="F113" s="106"/>
      <c r="G113" s="103">
        <f t="shared" si="4"/>
        <v>0</v>
      </c>
      <c r="I113" s="100"/>
      <c r="J113" s="106"/>
      <c r="K113" s="103">
        <f t="shared" si="5"/>
        <v>0</v>
      </c>
    </row>
    <row r="114" spans="1:11">
      <c r="A114" s="35"/>
      <c r="B114" s="35"/>
      <c r="C114" s="35"/>
      <c r="D114" s="35"/>
      <c r="E114" s="100"/>
      <c r="F114" s="106"/>
      <c r="G114" s="103">
        <f t="shared" si="4"/>
        <v>0</v>
      </c>
      <c r="I114" s="100"/>
      <c r="J114" s="106"/>
      <c r="K114" s="103">
        <f t="shared" si="5"/>
        <v>0</v>
      </c>
    </row>
    <row r="115" spans="1:11">
      <c r="A115" s="35"/>
      <c r="B115" s="35"/>
      <c r="C115" s="35"/>
      <c r="D115" s="35"/>
      <c r="E115" s="100"/>
      <c r="F115" s="106"/>
      <c r="G115" s="103">
        <f t="shared" si="4"/>
        <v>0</v>
      </c>
      <c r="I115" s="100"/>
      <c r="J115" s="106"/>
      <c r="K115" s="103">
        <f t="shared" si="5"/>
        <v>0</v>
      </c>
    </row>
    <row r="116" spans="1:11">
      <c r="A116" s="35"/>
      <c r="B116" s="35"/>
      <c r="C116" s="35"/>
      <c r="D116" s="35"/>
      <c r="E116" s="99"/>
      <c r="F116" s="105"/>
      <c r="G116" s="102">
        <f t="shared" si="4"/>
        <v>0</v>
      </c>
      <c r="I116" s="99"/>
      <c r="J116" s="105"/>
      <c r="K116" s="102">
        <f t="shared" si="5"/>
        <v>0</v>
      </c>
    </row>
    <row r="117" spans="1:11">
      <c r="A117" s="35"/>
      <c r="B117" s="35"/>
      <c r="C117" s="35"/>
      <c r="D117" s="35"/>
      <c r="E117" s="100"/>
      <c r="F117" s="106"/>
      <c r="G117" s="103">
        <f t="shared" si="4"/>
        <v>0</v>
      </c>
      <c r="I117" s="100"/>
      <c r="J117" s="106"/>
      <c r="K117" s="103">
        <f t="shared" si="5"/>
        <v>0</v>
      </c>
    </row>
    <row r="118" spans="1:11">
      <c r="A118" s="35"/>
      <c r="B118" s="35"/>
      <c r="C118" s="35"/>
      <c r="D118" s="35"/>
      <c r="E118" s="100"/>
      <c r="F118" s="106"/>
      <c r="G118" s="103">
        <f t="shared" si="4"/>
        <v>0</v>
      </c>
      <c r="I118" s="100"/>
      <c r="J118" s="106"/>
      <c r="K118" s="103">
        <f t="shared" si="5"/>
        <v>0</v>
      </c>
    </row>
    <row r="119" spans="1:11">
      <c r="A119" s="35"/>
      <c r="B119" s="35"/>
      <c r="C119" s="35"/>
      <c r="D119" s="35"/>
      <c r="E119" s="100"/>
      <c r="F119" s="106"/>
      <c r="G119" s="103">
        <f t="shared" si="4"/>
        <v>0</v>
      </c>
      <c r="I119" s="100"/>
      <c r="J119" s="106"/>
      <c r="K119" s="103">
        <f t="shared" si="5"/>
        <v>0</v>
      </c>
    </row>
    <row r="120" spans="1:11">
      <c r="A120" s="35"/>
      <c r="B120" s="35"/>
      <c r="C120" s="35"/>
      <c r="D120" s="35"/>
      <c r="E120" s="100"/>
      <c r="F120" s="106"/>
      <c r="G120" s="103">
        <f t="shared" si="4"/>
        <v>0</v>
      </c>
      <c r="I120" s="100"/>
      <c r="J120" s="106"/>
      <c r="K120" s="103">
        <f t="shared" si="5"/>
        <v>0</v>
      </c>
    </row>
    <row r="121" spans="1:11">
      <c r="A121" s="35"/>
      <c r="B121" s="35"/>
      <c r="C121" s="35"/>
      <c r="D121" s="35"/>
      <c r="E121" s="100"/>
      <c r="F121" s="106"/>
      <c r="G121" s="103">
        <f t="shared" si="4"/>
        <v>0</v>
      </c>
      <c r="I121" s="100"/>
      <c r="J121" s="106"/>
      <c r="K121" s="103">
        <f t="shared" si="5"/>
        <v>0</v>
      </c>
    </row>
    <row r="122" spans="1:11">
      <c r="A122" s="35"/>
      <c r="B122" s="35"/>
      <c r="C122" s="35"/>
      <c r="D122" s="35"/>
      <c r="E122" s="100"/>
      <c r="F122" s="106"/>
      <c r="G122" s="103">
        <f t="shared" si="4"/>
        <v>0</v>
      </c>
      <c r="I122" s="100"/>
      <c r="J122" s="106"/>
      <c r="K122" s="103">
        <f t="shared" si="5"/>
        <v>0</v>
      </c>
    </row>
    <row r="123" spans="1:11">
      <c r="A123" s="35"/>
      <c r="B123" s="35"/>
      <c r="C123" s="35"/>
      <c r="D123" s="35"/>
      <c r="E123" s="99"/>
      <c r="F123" s="105"/>
      <c r="G123" s="102">
        <f t="shared" si="4"/>
        <v>0</v>
      </c>
      <c r="I123" s="99"/>
      <c r="J123" s="105"/>
      <c r="K123" s="102">
        <f t="shared" si="5"/>
        <v>0</v>
      </c>
    </row>
    <row r="124" spans="1:11">
      <c r="A124" s="35"/>
      <c r="B124" s="35"/>
      <c r="C124" s="35"/>
      <c r="D124" s="35"/>
      <c r="E124" s="100"/>
      <c r="F124" s="106"/>
      <c r="G124" s="103">
        <f t="shared" si="4"/>
        <v>0</v>
      </c>
      <c r="I124" s="100"/>
      <c r="J124" s="106"/>
      <c r="K124" s="103">
        <f t="shared" si="5"/>
        <v>0</v>
      </c>
    </row>
    <row r="125" spans="1:11">
      <c r="A125" s="35"/>
      <c r="B125" s="35"/>
      <c r="C125" s="35"/>
      <c r="D125" s="35"/>
      <c r="E125" s="100"/>
      <c r="F125" s="106"/>
      <c r="G125" s="103">
        <f t="shared" si="4"/>
        <v>0</v>
      </c>
      <c r="I125" s="100"/>
      <c r="J125" s="106"/>
      <c r="K125" s="103">
        <f t="shared" si="5"/>
        <v>0</v>
      </c>
    </row>
    <row r="126" spans="1:11">
      <c r="A126" s="35"/>
      <c r="B126" s="35"/>
      <c r="C126" s="35"/>
      <c r="D126" s="35"/>
      <c r="E126" s="100"/>
      <c r="F126" s="106"/>
      <c r="G126" s="103">
        <f t="shared" si="4"/>
        <v>0</v>
      </c>
      <c r="I126" s="100"/>
      <c r="J126" s="106"/>
      <c r="K126" s="103">
        <f t="shared" si="5"/>
        <v>0</v>
      </c>
    </row>
    <row r="127" spans="1:11">
      <c r="A127" s="35"/>
      <c r="B127" s="35"/>
      <c r="C127" s="35"/>
      <c r="D127" s="35"/>
      <c r="E127" s="100"/>
      <c r="F127" s="106"/>
      <c r="G127" s="103">
        <f t="shared" si="4"/>
        <v>0</v>
      </c>
      <c r="I127" s="100"/>
      <c r="J127" s="106"/>
      <c r="K127" s="103">
        <f t="shared" si="5"/>
        <v>0</v>
      </c>
    </row>
    <row r="128" spans="1:11">
      <c r="A128" s="35"/>
      <c r="B128" s="35"/>
      <c r="C128" s="35"/>
      <c r="D128" s="35"/>
      <c r="E128" s="100"/>
      <c r="F128" s="106"/>
      <c r="G128" s="103">
        <f t="shared" si="4"/>
        <v>0</v>
      </c>
      <c r="I128" s="100"/>
      <c r="J128" s="106"/>
      <c r="K128" s="103">
        <f t="shared" si="5"/>
        <v>0</v>
      </c>
    </row>
    <row r="129" spans="1:11">
      <c r="A129" s="35"/>
      <c r="B129" s="35"/>
      <c r="C129" s="35"/>
      <c r="D129" s="35"/>
      <c r="E129" s="100"/>
      <c r="F129" s="106"/>
      <c r="G129" s="103">
        <f t="shared" si="4"/>
        <v>0</v>
      </c>
      <c r="I129" s="100"/>
      <c r="J129" s="106"/>
      <c r="K129" s="103">
        <f t="shared" si="5"/>
        <v>0</v>
      </c>
    </row>
    <row r="130" spans="1:11">
      <c r="A130" s="35"/>
      <c r="B130" s="35"/>
      <c r="C130" s="35"/>
      <c r="D130" s="35"/>
      <c r="E130" s="99"/>
      <c r="F130" s="105"/>
      <c r="G130" s="102">
        <f t="shared" si="4"/>
        <v>0</v>
      </c>
      <c r="I130" s="99"/>
      <c r="J130" s="105"/>
      <c r="K130" s="102">
        <f t="shared" si="5"/>
        <v>0</v>
      </c>
    </row>
    <row r="131" spans="1:11">
      <c r="A131" s="35"/>
      <c r="B131" s="35"/>
      <c r="C131" s="35"/>
      <c r="D131" s="35"/>
      <c r="E131" s="100"/>
      <c r="F131" s="106"/>
      <c r="G131" s="103">
        <f t="shared" si="4"/>
        <v>0</v>
      </c>
      <c r="I131" s="100"/>
      <c r="J131" s="106"/>
      <c r="K131" s="103">
        <f t="shared" si="5"/>
        <v>0</v>
      </c>
    </row>
    <row r="132" spans="1:11">
      <c r="A132" s="35"/>
      <c r="B132" s="35"/>
      <c r="C132" s="35"/>
      <c r="D132" s="35"/>
      <c r="E132" s="100"/>
      <c r="F132" s="106"/>
      <c r="G132" s="103">
        <f t="shared" si="4"/>
        <v>0</v>
      </c>
      <c r="I132" s="100"/>
      <c r="J132" s="106"/>
      <c r="K132" s="103">
        <f t="shared" si="5"/>
        <v>0</v>
      </c>
    </row>
    <row r="133" spans="1:11">
      <c r="A133" s="35"/>
      <c r="B133" s="35"/>
      <c r="C133" s="35"/>
      <c r="D133" s="35"/>
      <c r="E133" s="100"/>
      <c r="F133" s="106"/>
      <c r="G133" s="103">
        <f t="shared" si="4"/>
        <v>0</v>
      </c>
      <c r="I133" s="100"/>
      <c r="J133" s="106"/>
      <c r="K133" s="103">
        <f t="shared" si="5"/>
        <v>0</v>
      </c>
    </row>
    <row r="134" spans="1:11">
      <c r="A134" s="35"/>
      <c r="B134" s="35"/>
      <c r="C134" s="35"/>
      <c r="D134" s="35"/>
      <c r="E134" s="100"/>
      <c r="F134" s="106"/>
      <c r="G134" s="103">
        <f t="shared" si="4"/>
        <v>0</v>
      </c>
      <c r="I134" s="100"/>
      <c r="J134" s="106"/>
      <c r="K134" s="103">
        <f t="shared" si="5"/>
        <v>0</v>
      </c>
    </row>
    <row r="135" spans="1:11">
      <c r="A135" s="35"/>
      <c r="B135" s="35"/>
      <c r="C135" s="35"/>
      <c r="D135" s="35"/>
      <c r="E135" s="100"/>
      <c r="F135" s="106"/>
      <c r="G135" s="103">
        <f t="shared" si="4"/>
        <v>0</v>
      </c>
      <c r="I135" s="100"/>
      <c r="J135" s="106"/>
      <c r="K135" s="103">
        <f t="shared" si="5"/>
        <v>0</v>
      </c>
    </row>
    <row r="136" spans="1:11">
      <c r="A136" s="35"/>
      <c r="B136" s="35"/>
      <c r="C136" s="35"/>
      <c r="D136" s="35"/>
      <c r="E136" s="100"/>
      <c r="F136" s="106"/>
      <c r="G136" s="103">
        <f t="shared" si="4"/>
        <v>0</v>
      </c>
      <c r="I136" s="100"/>
      <c r="J136" s="106"/>
      <c r="K136" s="103">
        <f t="shared" si="5"/>
        <v>0</v>
      </c>
    </row>
    <row r="137" spans="1:11">
      <c r="A137" s="35"/>
      <c r="B137" s="35"/>
      <c r="C137" s="35"/>
      <c r="D137" s="35"/>
      <c r="E137" s="99"/>
      <c r="F137" s="105"/>
      <c r="G137" s="102">
        <f t="shared" si="4"/>
        <v>0</v>
      </c>
      <c r="I137" s="99"/>
      <c r="J137" s="105"/>
      <c r="K137" s="102">
        <f t="shared" si="5"/>
        <v>0</v>
      </c>
    </row>
    <row r="138" spans="1:11">
      <c r="A138" s="35"/>
      <c r="B138" s="35"/>
      <c r="C138" s="35"/>
      <c r="D138" s="35"/>
      <c r="E138" s="100"/>
      <c r="F138" s="106"/>
      <c r="G138" s="103">
        <f t="shared" si="4"/>
        <v>0</v>
      </c>
      <c r="I138" s="100"/>
      <c r="J138" s="106"/>
      <c r="K138" s="103">
        <f t="shared" si="5"/>
        <v>0</v>
      </c>
    </row>
    <row r="139" spans="1:11">
      <c r="A139" s="35"/>
      <c r="B139" s="35"/>
      <c r="C139" s="35"/>
      <c r="D139" s="35"/>
      <c r="E139" s="100"/>
      <c r="F139" s="106"/>
      <c r="G139" s="103">
        <f t="shared" si="4"/>
        <v>0</v>
      </c>
      <c r="I139" s="100"/>
      <c r="J139" s="106"/>
      <c r="K139" s="103">
        <f t="shared" si="5"/>
        <v>0</v>
      </c>
    </row>
    <row r="140" spans="1:11">
      <c r="A140" s="35"/>
      <c r="B140" s="35"/>
      <c r="C140" s="35"/>
      <c r="D140" s="35"/>
      <c r="E140" s="100"/>
      <c r="F140" s="106"/>
      <c r="G140" s="103">
        <f t="shared" si="4"/>
        <v>0</v>
      </c>
      <c r="I140" s="100"/>
      <c r="J140" s="106"/>
      <c r="K140" s="103">
        <f t="shared" si="5"/>
        <v>0</v>
      </c>
    </row>
    <row r="141" spans="1:11">
      <c r="A141" s="35"/>
      <c r="B141" s="35"/>
      <c r="C141" s="35"/>
      <c r="D141" s="35"/>
      <c r="E141" s="100"/>
      <c r="F141" s="106"/>
      <c r="G141" s="103">
        <f t="shared" si="4"/>
        <v>0</v>
      </c>
      <c r="I141" s="100"/>
      <c r="J141" s="106"/>
      <c r="K141" s="103">
        <f t="shared" si="5"/>
        <v>0</v>
      </c>
    </row>
    <row r="142" spans="1:11">
      <c r="A142" s="35"/>
      <c r="B142" s="35"/>
      <c r="C142" s="35"/>
      <c r="D142" s="35"/>
      <c r="E142" s="100"/>
      <c r="F142" s="106"/>
      <c r="G142" s="103">
        <f t="shared" si="4"/>
        <v>0</v>
      </c>
      <c r="I142" s="100"/>
      <c r="J142" s="106"/>
      <c r="K142" s="103">
        <f t="shared" si="5"/>
        <v>0</v>
      </c>
    </row>
    <row r="143" spans="1:11">
      <c r="A143" s="35"/>
      <c r="B143" s="35"/>
      <c r="C143" s="35"/>
      <c r="D143" s="35"/>
      <c r="E143" s="100"/>
      <c r="F143" s="106"/>
      <c r="G143" s="103">
        <f t="shared" si="4"/>
        <v>0</v>
      </c>
      <c r="I143" s="100"/>
      <c r="J143" s="106"/>
      <c r="K143" s="103">
        <f t="shared" si="5"/>
        <v>0</v>
      </c>
    </row>
    <row r="144" spans="1:11">
      <c r="A144" s="35"/>
      <c r="B144" s="35"/>
      <c r="C144" s="35"/>
      <c r="D144" s="35"/>
      <c r="E144" s="99"/>
      <c r="F144" s="105"/>
      <c r="G144" s="102">
        <f t="shared" si="4"/>
        <v>0</v>
      </c>
      <c r="I144" s="99"/>
      <c r="J144" s="105"/>
      <c r="K144" s="102">
        <f t="shared" si="5"/>
        <v>0</v>
      </c>
    </row>
    <row r="145" spans="1:11">
      <c r="A145" s="35"/>
      <c r="B145" s="35"/>
      <c r="C145" s="35"/>
      <c r="D145" s="35"/>
      <c r="E145" s="100"/>
      <c r="F145" s="106"/>
      <c r="G145" s="103">
        <f t="shared" si="4"/>
        <v>0</v>
      </c>
      <c r="I145" s="100"/>
      <c r="J145" s="106"/>
      <c r="K145" s="103">
        <f t="shared" si="5"/>
        <v>0</v>
      </c>
    </row>
    <row r="146" spans="1:11">
      <c r="A146" s="35"/>
      <c r="B146" s="35"/>
      <c r="C146" s="35"/>
      <c r="D146" s="35"/>
      <c r="E146" s="100"/>
      <c r="F146" s="106"/>
      <c r="G146" s="103">
        <f t="shared" si="4"/>
        <v>0</v>
      </c>
      <c r="I146" s="100"/>
      <c r="J146" s="106"/>
      <c r="K146" s="103">
        <f t="shared" si="5"/>
        <v>0</v>
      </c>
    </row>
    <row r="147" spans="1:11">
      <c r="A147" s="35"/>
      <c r="B147" s="35"/>
      <c r="C147" s="35"/>
      <c r="D147" s="35"/>
      <c r="E147" s="100"/>
      <c r="F147" s="106"/>
      <c r="G147" s="103">
        <f t="shared" si="4"/>
        <v>0</v>
      </c>
      <c r="I147" s="100"/>
      <c r="J147" s="106"/>
      <c r="K147" s="103">
        <f t="shared" si="5"/>
        <v>0</v>
      </c>
    </row>
    <row r="148" spans="1:11">
      <c r="A148" s="35"/>
      <c r="B148" s="35"/>
      <c r="C148" s="35"/>
      <c r="D148" s="35"/>
      <c r="E148" s="100"/>
      <c r="F148" s="106"/>
      <c r="G148" s="103">
        <f>IF(E148*F148=0,0,E148*F148)</f>
        <v>0</v>
      </c>
      <c r="I148" s="100"/>
      <c r="J148" s="106"/>
      <c r="K148" s="103">
        <f>IF(I148*J148=0,0,I148*J148)</f>
        <v>0</v>
      </c>
    </row>
    <row r="149" spans="1:11">
      <c r="A149" s="35"/>
      <c r="B149" s="35"/>
      <c r="C149" s="35"/>
      <c r="D149" s="35"/>
      <c r="E149" s="100"/>
      <c r="F149" s="106"/>
      <c r="G149" s="103">
        <f>IF(E149*F149=0,0,E149*F149)</f>
        <v>0</v>
      </c>
      <c r="I149" s="100"/>
      <c r="J149" s="106"/>
      <c r="K149" s="103">
        <f>IF(I149*J149=0,0,I149*J149)</f>
        <v>0</v>
      </c>
    </row>
  </sheetData>
  <sheetProtection algorithmName="SHA-512" hashValue="MJW2igRoFFUKhAGap6n4kGUaSaYdqr16uT9anF1M2WnOmbjqIxD9uGUPjaAB/+vgcWtemiScp34vRK5rv46aXA==" saltValue="lS4IIS2T0CV7WAqgu7LCng==" spinCount="100000" sheet="1" formatCells="0" sort="0" autoFilter="0" pivotTables="0"/>
  <autoFilter ref="A9:K9" xr:uid="{00000000-0009-0000-0000-000006000000}"/>
  <mergeCells count="5">
    <mergeCell ref="A7:D7"/>
    <mergeCell ref="E7:G7"/>
    <mergeCell ref="E4:G4"/>
    <mergeCell ref="I4:K4"/>
    <mergeCell ref="I7:K7"/>
  </mergeCells>
  <conditionalFormatting sqref="A11:B17 C14:D17 A18:D149">
    <cfRule type="expression" dxfId="42" priority="21">
      <formula>$A$1=TRUE</formula>
    </cfRule>
  </conditionalFormatting>
  <conditionalFormatting sqref="C11:C13">
    <cfRule type="expression" dxfId="41" priority="1">
      <formula>$A$1=TRUE</formula>
    </cfRule>
  </conditionalFormatting>
  <conditionalFormatting sqref="D11:F13">
    <cfRule type="expression" dxfId="40" priority="5">
      <formula>$A$1=TRUE</formula>
    </cfRule>
  </conditionalFormatting>
  <conditionalFormatting sqref="E14:F149">
    <cfRule type="expression" dxfId="39" priority="16">
      <formula>$A$1=TRUE</formula>
    </cfRule>
  </conditionalFormatting>
  <conditionalFormatting sqref="E11:K149">
    <cfRule type="cellIs" dxfId="38" priority="2" operator="lessThan">
      <formula>0</formula>
    </cfRule>
  </conditionalFormatting>
  <conditionalFormatting sqref="G11:G149">
    <cfRule type="cellIs" dxfId="37" priority="15" operator="equal">
      <formula>0</formula>
    </cfRule>
  </conditionalFormatting>
  <conditionalFormatting sqref="I11:J149">
    <cfRule type="expression" dxfId="36" priority="3">
      <formula>$A$1=TRUE</formula>
    </cfRule>
  </conditionalFormatting>
  <conditionalFormatting sqref="K11:K149">
    <cfRule type="cellIs" dxfId="35" priority="1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G11 G12:G70 K11 K15:K70 K12 K13 L13:N13 L11:N11 K14 L14:N14 L12:N12 L15:N7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4D9"/>
  </sheetPr>
  <dimension ref="A1:K149"/>
  <sheetViews>
    <sheetView showGridLines="0" zoomScale="85" zoomScaleNormal="85" workbookViewId="0">
      <pane ySplit="10" topLeftCell="A11" activePane="bottomLeft" state="frozen"/>
      <selection activeCell="A2" sqref="A2"/>
      <selection pane="bottomLeft" activeCell="A11" sqref="A11"/>
    </sheetView>
  </sheetViews>
  <sheetFormatPr defaultColWidth="9.26953125" defaultRowHeight="13"/>
  <cols>
    <col min="1" max="1" width="25.7265625" style="1" customWidth="1"/>
    <col min="2" max="2" width="41.7265625" style="1" customWidth="1"/>
    <col min="3" max="3" width="25.7265625" style="1" customWidth="1"/>
    <col min="4" max="4" width="21.7265625" style="1" customWidth="1"/>
    <col min="5" max="5" width="9.26953125" style="101" customWidth="1"/>
    <col min="6" max="6" width="9.26953125" style="1" customWidth="1"/>
    <col min="7" max="7" width="15.7265625" style="1" customWidth="1"/>
    <col min="8" max="8" width="0.7265625" style="1" customWidth="1"/>
    <col min="9" max="9" width="9.26953125" style="101" customWidth="1"/>
    <col min="10" max="10" width="9.26953125" style="1" customWidth="1"/>
    <col min="11" max="11" width="15.7265625" style="1" customWidth="1"/>
    <col min="12" max="12" width="0.7265625" style="1" customWidth="1"/>
    <col min="13" max="16384" width="9.26953125" style="1"/>
  </cols>
  <sheetData>
    <row r="1" spans="1:11" ht="12.5">
      <c r="A1" s="3" t="b">
        <f>Voorblad!$B$71</f>
        <v>1</v>
      </c>
      <c r="E1" s="1"/>
      <c r="I1" s="1"/>
    </row>
    <row r="2" spans="1:11">
      <c r="B2" s="2" t="str">
        <f>'Samenvattend overzicht'!B3</f>
        <v>Projecttitel</v>
      </c>
      <c r="C2" s="1" t="str">
        <f>'Samenvattend overzicht'!C3</f>
        <v>Titel van het project</v>
      </c>
      <c r="E2" s="1"/>
      <c r="I2" s="1"/>
    </row>
    <row r="3" spans="1:11">
      <c r="B3" s="2" t="str">
        <f>'Samenvattend overzicht'!B4</f>
        <v>Aanvrager</v>
      </c>
      <c r="C3" s="1" t="str">
        <f>'Samenvattend overzicht'!C4</f>
        <v>Hogeschool die de aanvraag indient</v>
      </c>
      <c r="E3" s="1"/>
      <c r="I3" s="1"/>
    </row>
    <row r="4" spans="1:11">
      <c r="A4" s="44" t="str">
        <f ca="1">MID(CELL("bestandsnaam",$A$1),FIND("]",CELL("bestandsnaam",$A$1))+1,31)</f>
        <v>Werkpakket 3</v>
      </c>
      <c r="B4" s="2"/>
      <c r="E4" s="306"/>
      <c r="F4" s="306"/>
      <c r="G4" s="306"/>
      <c r="H4" s="44"/>
      <c r="I4" s="306"/>
      <c r="J4" s="306"/>
      <c r="K4" s="306"/>
    </row>
    <row r="5" spans="1:11" ht="12.75" hidden="1" customHeight="1">
      <c r="C5" s="7"/>
      <c r="D5" s="8"/>
      <c r="E5" s="1"/>
      <c r="F5" s="12" t="s">
        <v>170</v>
      </c>
      <c r="G5" s="16">
        <f>SUM(G11:G9998)</f>
        <v>0</v>
      </c>
      <c r="I5" s="1"/>
      <c r="J5" s="12" t="s">
        <v>170</v>
      </c>
      <c r="K5" s="16">
        <f>SUM(K11:K9998)</f>
        <v>0</v>
      </c>
    </row>
    <row r="6" spans="1:11" ht="12.5">
      <c r="B6" s="1" t="str">
        <f>Voorblad!B4</f>
        <v>Begrotingsformat incl. format voor voortgangs- en eindrapportage</v>
      </c>
      <c r="C6" s="7"/>
      <c r="D6" s="8"/>
      <c r="E6" s="9"/>
      <c r="F6" s="7"/>
      <c r="G6" s="7"/>
      <c r="I6" s="9"/>
      <c r="J6" s="7"/>
      <c r="K6" s="7"/>
    </row>
    <row r="7" spans="1:11" s="15" customFormat="1">
      <c r="A7" s="307" t="s">
        <v>188</v>
      </c>
      <c r="B7" s="308"/>
      <c r="C7" s="308"/>
      <c r="D7" s="308"/>
      <c r="E7" s="309" t="s">
        <v>76</v>
      </c>
      <c r="F7" s="310"/>
      <c r="G7" s="310"/>
      <c r="I7" s="311" t="s">
        <v>78</v>
      </c>
      <c r="J7" s="312"/>
      <c r="K7" s="312"/>
    </row>
    <row r="8" spans="1:11" s="15" customFormat="1">
      <c r="A8" s="22" t="s">
        <v>172</v>
      </c>
      <c r="B8" s="22" t="s">
        <v>173</v>
      </c>
      <c r="C8" s="23" t="s">
        <v>174</v>
      </c>
      <c r="D8" s="24" t="s">
        <v>175</v>
      </c>
      <c r="E8" s="25" t="s">
        <v>176</v>
      </c>
      <c r="F8" s="30" t="s">
        <v>177</v>
      </c>
      <c r="G8" s="30" t="s">
        <v>178</v>
      </c>
      <c r="I8" s="25" t="s">
        <v>179</v>
      </c>
      <c r="J8" s="30" t="s">
        <v>180</v>
      </c>
      <c r="K8" s="30" t="s">
        <v>181</v>
      </c>
    </row>
    <row r="9" spans="1:11" s="15" customFormat="1" ht="13.5" thickBot="1">
      <c r="A9" s="74" t="s">
        <v>182</v>
      </c>
      <c r="B9" s="74" t="s">
        <v>183</v>
      </c>
      <c r="C9" s="75" t="s">
        <v>153</v>
      </c>
      <c r="D9" s="76" t="s">
        <v>184</v>
      </c>
      <c r="E9" s="107" t="s">
        <v>185</v>
      </c>
      <c r="F9" s="75" t="s">
        <v>186</v>
      </c>
      <c r="G9" s="75" t="s">
        <v>9</v>
      </c>
      <c r="H9" s="70"/>
      <c r="I9" s="107" t="s">
        <v>185</v>
      </c>
      <c r="J9" s="75" t="s">
        <v>186</v>
      </c>
      <c r="K9" s="75" t="s">
        <v>9</v>
      </c>
    </row>
    <row r="10" spans="1:11" ht="14" thickTop="1" thickBot="1">
      <c r="A10" s="77" t="s">
        <v>161</v>
      </c>
      <c r="B10" s="77" t="s">
        <v>161</v>
      </c>
      <c r="C10" s="77" t="s">
        <v>161</v>
      </c>
      <c r="D10" s="77" t="s">
        <v>161</v>
      </c>
      <c r="E10" s="77" t="s">
        <v>161</v>
      </c>
      <c r="F10" s="71" t="s">
        <v>161</v>
      </c>
      <c r="G10" s="72">
        <f>SUM(G11:G9998)</f>
        <v>0</v>
      </c>
      <c r="H10" s="73"/>
      <c r="I10" s="77" t="s">
        <v>161</v>
      </c>
      <c r="J10" s="71" t="s">
        <v>161</v>
      </c>
      <c r="K10" s="72">
        <f>SUM(K11:K9998)</f>
        <v>0</v>
      </c>
    </row>
    <row r="11" spans="1:11" s="10" customFormat="1" ht="13.5" thickTop="1">
      <c r="A11" s="34"/>
      <c r="B11" s="34"/>
      <c r="C11" s="34"/>
      <c r="D11" s="34"/>
      <c r="E11" s="100"/>
      <c r="F11" s="228"/>
      <c r="G11" s="102">
        <f>IF(E11*F11=0,0,E11*F11)</f>
        <v>0</v>
      </c>
      <c r="I11" s="100"/>
      <c r="J11" s="228"/>
      <c r="K11" s="102">
        <f>IF(I11*J11=0,0,I11*J11)</f>
        <v>0</v>
      </c>
    </row>
    <row r="12" spans="1:11">
      <c r="A12" s="35"/>
      <c r="B12" s="35"/>
      <c r="C12" s="34"/>
      <c r="D12" s="35"/>
      <c r="E12" s="267"/>
      <c r="F12" s="227"/>
      <c r="G12" s="103">
        <f t="shared" ref="G12:G70" si="0">IF(E12*F12=0,0,E12*F12)</f>
        <v>0</v>
      </c>
      <c r="I12" s="267"/>
      <c r="J12" s="227"/>
      <c r="K12" s="103">
        <f t="shared" ref="K12:K70" si="1">IF(I12*J12=0,0,I12*J12)</f>
        <v>0</v>
      </c>
    </row>
    <row r="13" spans="1:11">
      <c r="A13" s="35"/>
      <c r="B13" s="35"/>
      <c r="C13" s="34"/>
      <c r="D13" s="35"/>
      <c r="E13" s="267"/>
      <c r="F13" s="227"/>
      <c r="G13" s="103">
        <f t="shared" si="0"/>
        <v>0</v>
      </c>
      <c r="I13" s="100"/>
      <c r="J13" s="228"/>
      <c r="K13" s="103">
        <f t="shared" si="1"/>
        <v>0</v>
      </c>
    </row>
    <row r="14" spans="1:11">
      <c r="A14" s="35"/>
      <c r="B14" s="35"/>
      <c r="C14" s="34"/>
      <c r="D14" s="35"/>
      <c r="E14" s="267"/>
      <c r="F14" s="227"/>
      <c r="G14" s="103">
        <f t="shared" si="0"/>
        <v>0</v>
      </c>
      <c r="I14" s="100"/>
      <c r="J14" s="228"/>
      <c r="K14" s="103">
        <f t="shared" si="1"/>
        <v>0</v>
      </c>
    </row>
    <row r="15" spans="1:11">
      <c r="A15" s="35"/>
      <c r="B15" s="35"/>
      <c r="C15" s="34"/>
      <c r="D15" s="35"/>
      <c r="E15" s="267"/>
      <c r="F15" s="227"/>
      <c r="G15" s="103">
        <f t="shared" si="0"/>
        <v>0</v>
      </c>
      <c r="I15" s="100"/>
      <c r="J15" s="228"/>
      <c r="K15" s="103">
        <f t="shared" si="1"/>
        <v>0</v>
      </c>
    </row>
    <row r="16" spans="1:11">
      <c r="A16" s="35"/>
      <c r="B16" s="35"/>
      <c r="C16" s="34"/>
      <c r="D16" s="35"/>
      <c r="E16" s="267"/>
      <c r="F16" s="227"/>
      <c r="G16" s="103">
        <f t="shared" si="0"/>
        <v>0</v>
      </c>
      <c r="I16" s="100"/>
      <c r="J16" s="228"/>
      <c r="K16" s="103">
        <f t="shared" si="1"/>
        <v>0</v>
      </c>
    </row>
    <row r="17" spans="1:11">
      <c r="A17" s="35"/>
      <c r="B17" s="35"/>
      <c r="C17" s="35"/>
      <c r="D17" s="35"/>
      <c r="E17" s="267"/>
      <c r="F17" s="227"/>
      <c r="G17" s="103">
        <f t="shared" si="0"/>
        <v>0</v>
      </c>
      <c r="I17" s="100"/>
      <c r="J17" s="228"/>
      <c r="K17" s="103">
        <f t="shared" si="1"/>
        <v>0</v>
      </c>
    </row>
    <row r="18" spans="1:11">
      <c r="A18" s="35"/>
      <c r="B18" s="35"/>
      <c r="C18" s="35"/>
      <c r="D18" s="35"/>
      <c r="E18" s="267"/>
      <c r="F18" s="227"/>
      <c r="G18" s="102">
        <f t="shared" si="0"/>
        <v>0</v>
      </c>
      <c r="I18" s="100"/>
      <c r="J18" s="228"/>
      <c r="K18" s="102">
        <f t="shared" si="1"/>
        <v>0</v>
      </c>
    </row>
    <row r="19" spans="1:11">
      <c r="A19" s="35"/>
      <c r="B19" s="35"/>
      <c r="C19" s="35"/>
      <c r="D19" s="35"/>
      <c r="E19" s="267"/>
      <c r="F19" s="227"/>
      <c r="G19" s="103">
        <f t="shared" si="0"/>
        <v>0</v>
      </c>
      <c r="I19" s="100"/>
      <c r="J19" s="228"/>
      <c r="K19" s="103">
        <f t="shared" si="1"/>
        <v>0</v>
      </c>
    </row>
    <row r="20" spans="1:11">
      <c r="A20" s="35"/>
      <c r="B20" s="35"/>
      <c r="C20" s="35"/>
      <c r="D20" s="35"/>
      <c r="E20" s="267"/>
      <c r="F20" s="227"/>
      <c r="G20" s="103">
        <f t="shared" si="0"/>
        <v>0</v>
      </c>
      <c r="I20" s="100"/>
      <c r="J20" s="228"/>
      <c r="K20" s="103">
        <f t="shared" si="1"/>
        <v>0</v>
      </c>
    </row>
    <row r="21" spans="1:11">
      <c r="A21" s="35"/>
      <c r="B21" s="35"/>
      <c r="C21" s="35"/>
      <c r="D21" s="35"/>
      <c r="E21" s="267"/>
      <c r="F21" s="227"/>
      <c r="G21" s="103">
        <f t="shared" si="0"/>
        <v>0</v>
      </c>
      <c r="I21" s="100"/>
      <c r="J21" s="228"/>
      <c r="K21" s="103">
        <f t="shared" si="1"/>
        <v>0</v>
      </c>
    </row>
    <row r="22" spans="1:11">
      <c r="A22" s="35"/>
      <c r="B22" s="35"/>
      <c r="C22" s="35"/>
      <c r="D22" s="35"/>
      <c r="E22" s="267"/>
      <c r="F22" s="227"/>
      <c r="G22" s="103">
        <f t="shared" si="0"/>
        <v>0</v>
      </c>
      <c r="I22" s="100"/>
      <c r="J22" s="228"/>
      <c r="K22" s="103">
        <f t="shared" si="1"/>
        <v>0</v>
      </c>
    </row>
    <row r="23" spans="1:11">
      <c r="A23" s="35"/>
      <c r="B23" s="35"/>
      <c r="C23" s="35"/>
      <c r="D23" s="35"/>
      <c r="E23" s="267"/>
      <c r="F23" s="227"/>
      <c r="G23" s="103">
        <f t="shared" si="0"/>
        <v>0</v>
      </c>
      <c r="I23" s="100"/>
      <c r="J23" s="228"/>
      <c r="K23" s="103">
        <f t="shared" si="1"/>
        <v>0</v>
      </c>
    </row>
    <row r="24" spans="1:11">
      <c r="A24" s="35"/>
      <c r="B24" s="35"/>
      <c r="C24" s="35"/>
      <c r="D24" s="35"/>
      <c r="E24" s="267"/>
      <c r="F24" s="227"/>
      <c r="G24" s="103">
        <f t="shared" si="0"/>
        <v>0</v>
      </c>
      <c r="I24" s="100"/>
      <c r="J24" s="228"/>
      <c r="K24" s="103">
        <f t="shared" si="1"/>
        <v>0</v>
      </c>
    </row>
    <row r="25" spans="1:11">
      <c r="A25" s="35"/>
      <c r="B25" s="35"/>
      <c r="C25" s="35"/>
      <c r="D25" s="35"/>
      <c r="E25" s="267"/>
      <c r="F25" s="227"/>
      <c r="G25" s="102">
        <f t="shared" si="0"/>
        <v>0</v>
      </c>
      <c r="I25" s="100"/>
      <c r="J25" s="228"/>
      <c r="K25" s="102">
        <f t="shared" si="1"/>
        <v>0</v>
      </c>
    </row>
    <row r="26" spans="1:11">
      <c r="A26" s="35"/>
      <c r="B26" s="35"/>
      <c r="C26" s="35"/>
      <c r="D26" s="35"/>
      <c r="E26" s="267"/>
      <c r="F26" s="227"/>
      <c r="G26" s="103">
        <f t="shared" si="0"/>
        <v>0</v>
      </c>
      <c r="I26" s="100"/>
      <c r="J26" s="228"/>
      <c r="K26" s="103">
        <f t="shared" si="1"/>
        <v>0</v>
      </c>
    </row>
    <row r="27" spans="1:11">
      <c r="A27" s="35"/>
      <c r="B27" s="35"/>
      <c r="C27" s="35"/>
      <c r="D27" s="35"/>
      <c r="E27" s="267"/>
      <c r="F27" s="227"/>
      <c r="G27" s="103">
        <f t="shared" si="0"/>
        <v>0</v>
      </c>
      <c r="I27" s="100"/>
      <c r="J27" s="228"/>
      <c r="K27" s="103">
        <f t="shared" si="1"/>
        <v>0</v>
      </c>
    </row>
    <row r="28" spans="1:11">
      <c r="A28" s="35"/>
      <c r="B28" s="35"/>
      <c r="C28" s="35"/>
      <c r="D28" s="35"/>
      <c r="E28" s="267"/>
      <c r="F28" s="227"/>
      <c r="G28" s="103">
        <f t="shared" si="0"/>
        <v>0</v>
      </c>
      <c r="I28" s="100"/>
      <c r="J28" s="228"/>
      <c r="K28" s="103">
        <f t="shared" si="1"/>
        <v>0</v>
      </c>
    </row>
    <row r="29" spans="1:11">
      <c r="A29" s="35"/>
      <c r="B29" s="35"/>
      <c r="C29" s="35"/>
      <c r="D29" s="35"/>
      <c r="E29" s="267"/>
      <c r="F29" s="227"/>
      <c r="G29" s="103">
        <f t="shared" si="0"/>
        <v>0</v>
      </c>
      <c r="I29" s="100"/>
      <c r="J29" s="228"/>
      <c r="K29" s="103">
        <f t="shared" si="1"/>
        <v>0</v>
      </c>
    </row>
    <row r="30" spans="1:11">
      <c r="A30" s="35"/>
      <c r="B30" s="35"/>
      <c r="C30" s="35"/>
      <c r="D30" s="35"/>
      <c r="E30" s="267"/>
      <c r="F30" s="227"/>
      <c r="G30" s="103">
        <f t="shared" si="0"/>
        <v>0</v>
      </c>
      <c r="I30" s="100"/>
      <c r="J30" s="228"/>
      <c r="K30" s="103">
        <f t="shared" si="1"/>
        <v>0</v>
      </c>
    </row>
    <row r="31" spans="1:11">
      <c r="A31" s="35"/>
      <c r="B31" s="35"/>
      <c r="C31" s="35"/>
      <c r="D31" s="35"/>
      <c r="E31" s="267"/>
      <c r="F31" s="227"/>
      <c r="G31" s="103">
        <f t="shared" si="0"/>
        <v>0</v>
      </c>
      <c r="I31" s="100"/>
      <c r="J31" s="228"/>
      <c r="K31" s="103">
        <f t="shared" si="1"/>
        <v>0</v>
      </c>
    </row>
    <row r="32" spans="1:11">
      <c r="A32" s="35"/>
      <c r="B32" s="35"/>
      <c r="C32" s="35"/>
      <c r="D32" s="35"/>
      <c r="E32" s="267"/>
      <c r="F32" s="227"/>
      <c r="G32" s="102">
        <f t="shared" si="0"/>
        <v>0</v>
      </c>
      <c r="I32" s="100"/>
      <c r="J32" s="228"/>
      <c r="K32" s="102">
        <f t="shared" si="1"/>
        <v>0</v>
      </c>
    </row>
    <row r="33" spans="1:11">
      <c r="A33" s="35"/>
      <c r="B33" s="35"/>
      <c r="C33" s="35"/>
      <c r="D33" s="35"/>
      <c r="E33" s="100"/>
      <c r="F33" s="106"/>
      <c r="G33" s="103">
        <f t="shared" si="0"/>
        <v>0</v>
      </c>
      <c r="I33" s="267"/>
      <c r="J33" s="227"/>
      <c r="K33" s="103">
        <f t="shared" si="1"/>
        <v>0</v>
      </c>
    </row>
    <row r="34" spans="1:11">
      <c r="A34" s="35"/>
      <c r="B34" s="35"/>
      <c r="C34" s="35"/>
      <c r="D34" s="35"/>
      <c r="E34" s="100"/>
      <c r="F34" s="106"/>
      <c r="G34" s="103">
        <f t="shared" si="0"/>
        <v>0</v>
      </c>
      <c r="I34" s="100"/>
      <c r="J34" s="106"/>
      <c r="K34" s="103">
        <f t="shared" si="1"/>
        <v>0</v>
      </c>
    </row>
    <row r="35" spans="1:11">
      <c r="A35" s="35"/>
      <c r="B35" s="35"/>
      <c r="C35" s="35"/>
      <c r="D35" s="35"/>
      <c r="E35" s="100"/>
      <c r="F35" s="106"/>
      <c r="G35" s="103">
        <f t="shared" si="0"/>
        <v>0</v>
      </c>
      <c r="I35" s="100"/>
      <c r="J35" s="106"/>
      <c r="K35" s="103">
        <f t="shared" si="1"/>
        <v>0</v>
      </c>
    </row>
    <row r="36" spans="1:11">
      <c r="A36" s="35"/>
      <c r="B36" s="35"/>
      <c r="C36" s="35"/>
      <c r="D36" s="35"/>
      <c r="E36" s="100"/>
      <c r="F36" s="106"/>
      <c r="G36" s="103">
        <f t="shared" si="0"/>
        <v>0</v>
      </c>
      <c r="I36" s="100"/>
      <c r="J36" s="106"/>
      <c r="K36" s="103">
        <f t="shared" si="1"/>
        <v>0</v>
      </c>
    </row>
    <row r="37" spans="1:11">
      <c r="A37" s="35"/>
      <c r="B37" s="35"/>
      <c r="C37" s="35"/>
      <c r="D37" s="35"/>
      <c r="E37" s="100"/>
      <c r="F37" s="106"/>
      <c r="G37" s="103">
        <f t="shared" si="0"/>
        <v>0</v>
      </c>
      <c r="I37" s="100"/>
      <c r="J37" s="106"/>
      <c r="K37" s="103">
        <f t="shared" si="1"/>
        <v>0</v>
      </c>
    </row>
    <row r="38" spans="1:11">
      <c r="A38" s="35"/>
      <c r="B38" s="35"/>
      <c r="C38" s="35"/>
      <c r="D38" s="35"/>
      <c r="E38" s="100"/>
      <c r="F38" s="106"/>
      <c r="G38" s="103">
        <f t="shared" si="0"/>
        <v>0</v>
      </c>
      <c r="I38" s="100"/>
      <c r="J38" s="106"/>
      <c r="K38" s="103">
        <f t="shared" si="1"/>
        <v>0</v>
      </c>
    </row>
    <row r="39" spans="1:11">
      <c r="A39" s="35"/>
      <c r="B39" s="35"/>
      <c r="C39" s="35"/>
      <c r="D39" s="35"/>
      <c r="E39" s="99"/>
      <c r="F39" s="105"/>
      <c r="G39" s="102">
        <f t="shared" si="0"/>
        <v>0</v>
      </c>
      <c r="I39" s="99"/>
      <c r="J39" s="105"/>
      <c r="K39" s="102">
        <f t="shared" si="1"/>
        <v>0</v>
      </c>
    </row>
    <row r="40" spans="1:11">
      <c r="A40" s="35"/>
      <c r="B40" s="35"/>
      <c r="C40" s="35"/>
      <c r="D40" s="35"/>
      <c r="E40" s="100"/>
      <c r="F40" s="106"/>
      <c r="G40" s="103">
        <f t="shared" si="0"/>
        <v>0</v>
      </c>
      <c r="I40" s="100"/>
      <c r="J40" s="106"/>
      <c r="K40" s="103">
        <f t="shared" si="1"/>
        <v>0</v>
      </c>
    </row>
    <row r="41" spans="1:11">
      <c r="A41" s="35"/>
      <c r="B41" s="35"/>
      <c r="C41" s="35"/>
      <c r="D41" s="35"/>
      <c r="E41" s="100"/>
      <c r="F41" s="106"/>
      <c r="G41" s="103">
        <f t="shared" si="0"/>
        <v>0</v>
      </c>
      <c r="I41" s="100"/>
      <c r="J41" s="106"/>
      <c r="K41" s="103">
        <f t="shared" si="1"/>
        <v>0</v>
      </c>
    </row>
    <row r="42" spans="1:11">
      <c r="A42" s="35"/>
      <c r="B42" s="35"/>
      <c r="C42" s="35"/>
      <c r="D42" s="35"/>
      <c r="E42" s="100"/>
      <c r="F42" s="106"/>
      <c r="G42" s="103">
        <f t="shared" si="0"/>
        <v>0</v>
      </c>
      <c r="I42" s="100"/>
      <c r="J42" s="106"/>
      <c r="K42" s="103">
        <f t="shared" si="1"/>
        <v>0</v>
      </c>
    </row>
    <row r="43" spans="1:11">
      <c r="A43" s="35"/>
      <c r="B43" s="35"/>
      <c r="C43" s="35"/>
      <c r="D43" s="35"/>
      <c r="E43" s="100"/>
      <c r="F43" s="106"/>
      <c r="G43" s="103">
        <f t="shared" si="0"/>
        <v>0</v>
      </c>
      <c r="I43" s="100"/>
      <c r="J43" s="106"/>
      <c r="K43" s="103">
        <f t="shared" si="1"/>
        <v>0</v>
      </c>
    </row>
    <row r="44" spans="1:11">
      <c r="A44" s="35"/>
      <c r="B44" s="35"/>
      <c r="C44" s="35"/>
      <c r="D44" s="35"/>
      <c r="E44" s="100"/>
      <c r="F44" s="106"/>
      <c r="G44" s="103">
        <f t="shared" si="0"/>
        <v>0</v>
      </c>
      <c r="I44" s="100"/>
      <c r="J44" s="106"/>
      <c r="K44" s="103">
        <f t="shared" si="1"/>
        <v>0</v>
      </c>
    </row>
    <row r="45" spans="1:11">
      <c r="A45" s="35"/>
      <c r="B45" s="35"/>
      <c r="C45" s="35"/>
      <c r="D45" s="35"/>
      <c r="E45" s="100"/>
      <c r="F45" s="106"/>
      <c r="G45" s="103">
        <f t="shared" si="0"/>
        <v>0</v>
      </c>
      <c r="I45" s="100"/>
      <c r="J45" s="106"/>
      <c r="K45" s="103">
        <f t="shared" si="1"/>
        <v>0</v>
      </c>
    </row>
    <row r="46" spans="1:11">
      <c r="A46" s="35"/>
      <c r="B46" s="35"/>
      <c r="C46" s="35"/>
      <c r="D46" s="35"/>
      <c r="E46" s="99"/>
      <c r="F46" s="105"/>
      <c r="G46" s="102">
        <f t="shared" si="0"/>
        <v>0</v>
      </c>
      <c r="I46" s="99"/>
      <c r="J46" s="105"/>
      <c r="K46" s="102">
        <f t="shared" si="1"/>
        <v>0</v>
      </c>
    </row>
    <row r="47" spans="1:11">
      <c r="A47" s="35"/>
      <c r="B47" s="35"/>
      <c r="C47" s="35"/>
      <c r="D47" s="35"/>
      <c r="E47" s="100"/>
      <c r="F47" s="106"/>
      <c r="G47" s="103">
        <f t="shared" si="0"/>
        <v>0</v>
      </c>
      <c r="I47" s="100"/>
      <c r="J47" s="106"/>
      <c r="K47" s="103">
        <f t="shared" si="1"/>
        <v>0</v>
      </c>
    </row>
    <row r="48" spans="1:11">
      <c r="A48" s="35"/>
      <c r="B48" s="35"/>
      <c r="C48" s="35"/>
      <c r="D48" s="35"/>
      <c r="E48" s="100"/>
      <c r="F48" s="106"/>
      <c r="G48" s="103">
        <f t="shared" si="0"/>
        <v>0</v>
      </c>
      <c r="I48" s="100"/>
      <c r="J48" s="106"/>
      <c r="K48" s="103">
        <f t="shared" si="1"/>
        <v>0</v>
      </c>
    </row>
    <row r="49" spans="1:11">
      <c r="A49" s="35"/>
      <c r="B49" s="35"/>
      <c r="C49" s="35"/>
      <c r="D49" s="35"/>
      <c r="E49" s="100"/>
      <c r="F49" s="106"/>
      <c r="G49" s="103">
        <f t="shared" si="0"/>
        <v>0</v>
      </c>
      <c r="I49" s="100"/>
      <c r="J49" s="106"/>
      <c r="K49" s="103">
        <f t="shared" si="1"/>
        <v>0</v>
      </c>
    </row>
    <row r="50" spans="1:11">
      <c r="A50" s="35"/>
      <c r="B50" s="35"/>
      <c r="C50" s="35"/>
      <c r="D50" s="35"/>
      <c r="E50" s="100"/>
      <c r="F50" s="106"/>
      <c r="G50" s="103">
        <f t="shared" si="0"/>
        <v>0</v>
      </c>
      <c r="I50" s="100"/>
      <c r="J50" s="106"/>
      <c r="K50" s="103">
        <f t="shared" si="1"/>
        <v>0</v>
      </c>
    </row>
    <row r="51" spans="1:11">
      <c r="A51" s="35"/>
      <c r="B51" s="35"/>
      <c r="C51" s="35"/>
      <c r="D51" s="35"/>
      <c r="E51" s="100"/>
      <c r="F51" s="106"/>
      <c r="G51" s="103">
        <f t="shared" si="0"/>
        <v>0</v>
      </c>
      <c r="I51" s="100"/>
      <c r="J51" s="106"/>
      <c r="K51" s="103">
        <f t="shared" si="1"/>
        <v>0</v>
      </c>
    </row>
    <row r="52" spans="1:11">
      <c r="A52" s="35"/>
      <c r="B52" s="35"/>
      <c r="C52" s="35"/>
      <c r="D52" s="35"/>
      <c r="E52" s="100"/>
      <c r="F52" s="106"/>
      <c r="G52" s="103">
        <f t="shared" si="0"/>
        <v>0</v>
      </c>
      <c r="I52" s="100"/>
      <c r="J52" s="106"/>
      <c r="K52" s="103">
        <f t="shared" si="1"/>
        <v>0</v>
      </c>
    </row>
    <row r="53" spans="1:11">
      <c r="A53" s="35"/>
      <c r="B53" s="35"/>
      <c r="C53" s="35"/>
      <c r="D53" s="35"/>
      <c r="E53" s="99"/>
      <c r="F53" s="105"/>
      <c r="G53" s="102">
        <f t="shared" si="0"/>
        <v>0</v>
      </c>
      <c r="I53" s="99"/>
      <c r="J53" s="105"/>
      <c r="K53" s="102">
        <f t="shared" si="1"/>
        <v>0</v>
      </c>
    </row>
    <row r="54" spans="1:11">
      <c r="A54" s="35"/>
      <c r="B54" s="35"/>
      <c r="C54" s="35"/>
      <c r="D54" s="35"/>
      <c r="E54" s="100"/>
      <c r="F54" s="106"/>
      <c r="G54" s="103">
        <f t="shared" si="0"/>
        <v>0</v>
      </c>
      <c r="I54" s="100"/>
      <c r="J54" s="106"/>
      <c r="K54" s="103">
        <f t="shared" si="1"/>
        <v>0</v>
      </c>
    </row>
    <row r="55" spans="1:11">
      <c r="A55" s="35"/>
      <c r="B55" s="35"/>
      <c r="C55" s="35"/>
      <c r="D55" s="35"/>
      <c r="E55" s="100"/>
      <c r="F55" s="106"/>
      <c r="G55" s="103">
        <f t="shared" si="0"/>
        <v>0</v>
      </c>
      <c r="I55" s="100"/>
      <c r="J55" s="106"/>
      <c r="K55" s="103">
        <f t="shared" si="1"/>
        <v>0</v>
      </c>
    </row>
    <row r="56" spans="1:11">
      <c r="A56" s="35"/>
      <c r="B56" s="35"/>
      <c r="C56" s="35"/>
      <c r="D56" s="35"/>
      <c r="E56" s="100"/>
      <c r="F56" s="106"/>
      <c r="G56" s="103">
        <f t="shared" si="0"/>
        <v>0</v>
      </c>
      <c r="I56" s="100"/>
      <c r="J56" s="106"/>
      <c r="K56" s="103">
        <f t="shared" si="1"/>
        <v>0</v>
      </c>
    </row>
    <row r="57" spans="1:11">
      <c r="A57" s="35"/>
      <c r="B57" s="35"/>
      <c r="C57" s="35"/>
      <c r="D57" s="35"/>
      <c r="E57" s="100"/>
      <c r="F57" s="106"/>
      <c r="G57" s="103">
        <f t="shared" si="0"/>
        <v>0</v>
      </c>
      <c r="I57" s="100"/>
      <c r="J57" s="106"/>
      <c r="K57" s="103">
        <f t="shared" si="1"/>
        <v>0</v>
      </c>
    </row>
    <row r="58" spans="1:11">
      <c r="A58" s="35"/>
      <c r="B58" s="35"/>
      <c r="C58" s="35"/>
      <c r="D58" s="35"/>
      <c r="E58" s="100"/>
      <c r="F58" s="106"/>
      <c r="G58" s="103">
        <f t="shared" si="0"/>
        <v>0</v>
      </c>
      <c r="I58" s="100"/>
      <c r="J58" s="106"/>
      <c r="K58" s="103">
        <f t="shared" si="1"/>
        <v>0</v>
      </c>
    </row>
    <row r="59" spans="1:11">
      <c r="A59" s="35"/>
      <c r="B59" s="35"/>
      <c r="C59" s="35"/>
      <c r="D59" s="35"/>
      <c r="E59" s="100"/>
      <c r="F59" s="106"/>
      <c r="G59" s="103">
        <f t="shared" si="0"/>
        <v>0</v>
      </c>
      <c r="I59" s="100"/>
      <c r="J59" s="106"/>
      <c r="K59" s="103">
        <f t="shared" si="1"/>
        <v>0</v>
      </c>
    </row>
    <row r="60" spans="1:11">
      <c r="A60" s="35"/>
      <c r="B60" s="35"/>
      <c r="C60" s="35"/>
      <c r="D60" s="35"/>
      <c r="E60" s="99"/>
      <c r="F60" s="105"/>
      <c r="G60" s="102">
        <f t="shared" si="0"/>
        <v>0</v>
      </c>
      <c r="I60" s="99"/>
      <c r="J60" s="105"/>
      <c r="K60" s="102">
        <f t="shared" si="1"/>
        <v>0</v>
      </c>
    </row>
    <row r="61" spans="1:11">
      <c r="A61" s="35"/>
      <c r="B61" s="35"/>
      <c r="C61" s="35"/>
      <c r="D61" s="35"/>
      <c r="E61" s="100"/>
      <c r="F61" s="106"/>
      <c r="G61" s="103">
        <f t="shared" si="0"/>
        <v>0</v>
      </c>
      <c r="I61" s="100"/>
      <c r="J61" s="106"/>
      <c r="K61" s="103">
        <f t="shared" si="1"/>
        <v>0</v>
      </c>
    </row>
    <row r="62" spans="1:11">
      <c r="A62" s="35"/>
      <c r="B62" s="35"/>
      <c r="C62" s="35"/>
      <c r="D62" s="35"/>
      <c r="E62" s="100"/>
      <c r="F62" s="106"/>
      <c r="G62" s="103">
        <f t="shared" si="0"/>
        <v>0</v>
      </c>
      <c r="I62" s="100"/>
      <c r="J62" s="106"/>
      <c r="K62" s="103">
        <f t="shared" si="1"/>
        <v>0</v>
      </c>
    </row>
    <row r="63" spans="1:11">
      <c r="A63" s="35"/>
      <c r="B63" s="35"/>
      <c r="C63" s="35"/>
      <c r="D63" s="35"/>
      <c r="E63" s="100"/>
      <c r="F63" s="106"/>
      <c r="G63" s="103">
        <f t="shared" si="0"/>
        <v>0</v>
      </c>
      <c r="I63" s="100"/>
      <c r="J63" s="106"/>
      <c r="K63" s="103">
        <f t="shared" si="1"/>
        <v>0</v>
      </c>
    </row>
    <row r="64" spans="1:11">
      <c r="A64" s="35"/>
      <c r="B64" s="35"/>
      <c r="C64" s="35"/>
      <c r="D64" s="35"/>
      <c r="E64" s="100"/>
      <c r="F64" s="106"/>
      <c r="G64" s="103">
        <f t="shared" si="0"/>
        <v>0</v>
      </c>
      <c r="I64" s="100"/>
      <c r="J64" s="106"/>
      <c r="K64" s="103">
        <f t="shared" si="1"/>
        <v>0</v>
      </c>
    </row>
    <row r="65" spans="1:11">
      <c r="A65" s="35"/>
      <c r="B65" s="35"/>
      <c r="C65" s="35"/>
      <c r="D65" s="35"/>
      <c r="E65" s="100"/>
      <c r="F65" s="106"/>
      <c r="G65" s="103">
        <f t="shared" si="0"/>
        <v>0</v>
      </c>
      <c r="I65" s="100"/>
      <c r="J65" s="106"/>
      <c r="K65" s="103">
        <f t="shared" si="1"/>
        <v>0</v>
      </c>
    </row>
    <row r="66" spans="1:11">
      <c r="A66" s="35"/>
      <c r="B66" s="35"/>
      <c r="C66" s="35"/>
      <c r="D66" s="35"/>
      <c r="E66" s="100"/>
      <c r="F66" s="106"/>
      <c r="G66" s="103">
        <f t="shared" si="0"/>
        <v>0</v>
      </c>
      <c r="I66" s="100"/>
      <c r="J66" s="106"/>
      <c r="K66" s="103">
        <f t="shared" si="1"/>
        <v>0</v>
      </c>
    </row>
    <row r="67" spans="1:11">
      <c r="A67" s="35"/>
      <c r="B67" s="35"/>
      <c r="C67" s="35"/>
      <c r="D67" s="35"/>
      <c r="E67" s="99"/>
      <c r="F67" s="105"/>
      <c r="G67" s="102">
        <f t="shared" si="0"/>
        <v>0</v>
      </c>
      <c r="I67" s="99"/>
      <c r="J67" s="105"/>
      <c r="K67" s="102">
        <f t="shared" si="1"/>
        <v>0</v>
      </c>
    </row>
    <row r="68" spans="1:11">
      <c r="A68" s="35"/>
      <c r="B68" s="35"/>
      <c r="C68" s="35"/>
      <c r="D68" s="35"/>
      <c r="E68" s="100"/>
      <c r="F68" s="106"/>
      <c r="G68" s="103">
        <f t="shared" si="0"/>
        <v>0</v>
      </c>
      <c r="I68" s="100"/>
      <c r="J68" s="106"/>
      <c r="K68" s="103">
        <f t="shared" si="1"/>
        <v>0</v>
      </c>
    </row>
    <row r="69" spans="1:11">
      <c r="A69" s="35"/>
      <c r="B69" s="35"/>
      <c r="C69" s="35"/>
      <c r="D69" s="35"/>
      <c r="E69" s="100"/>
      <c r="F69" s="106"/>
      <c r="G69" s="103">
        <f t="shared" si="0"/>
        <v>0</v>
      </c>
      <c r="I69" s="100"/>
      <c r="J69" s="106"/>
      <c r="K69" s="103">
        <f t="shared" si="1"/>
        <v>0</v>
      </c>
    </row>
    <row r="70" spans="1:11">
      <c r="A70" s="35"/>
      <c r="B70" s="35"/>
      <c r="C70" s="35"/>
      <c r="D70" s="35"/>
      <c r="E70" s="100"/>
      <c r="F70" s="106"/>
      <c r="G70" s="103">
        <f t="shared" si="0"/>
        <v>0</v>
      </c>
      <c r="I70" s="100"/>
      <c r="J70" s="106"/>
      <c r="K70" s="103">
        <f t="shared" si="1"/>
        <v>0</v>
      </c>
    </row>
    <row r="71" spans="1:11">
      <c r="A71" s="35"/>
      <c r="B71" s="35"/>
      <c r="C71" s="35"/>
      <c r="D71" s="35"/>
      <c r="E71" s="100"/>
      <c r="F71" s="106"/>
      <c r="G71" s="103">
        <f t="shared" ref="G71:G83" si="2">IF(E71*F71=0,0,E71*F71)</f>
        <v>0</v>
      </c>
      <c r="I71" s="100"/>
      <c r="J71" s="106"/>
      <c r="K71" s="103">
        <f t="shared" ref="K71:K83" si="3">IF(I71*J71=0,0,I71*J71)</f>
        <v>0</v>
      </c>
    </row>
    <row r="72" spans="1:11">
      <c r="A72" s="35"/>
      <c r="B72" s="35"/>
      <c r="C72" s="35"/>
      <c r="D72" s="35"/>
      <c r="E72" s="100"/>
      <c r="F72" s="106"/>
      <c r="G72" s="103">
        <f t="shared" si="2"/>
        <v>0</v>
      </c>
      <c r="I72" s="100"/>
      <c r="J72" s="106"/>
      <c r="K72" s="103">
        <f t="shared" si="3"/>
        <v>0</v>
      </c>
    </row>
    <row r="73" spans="1:11">
      <c r="A73" s="35"/>
      <c r="B73" s="35"/>
      <c r="C73" s="35"/>
      <c r="D73" s="35"/>
      <c r="E73" s="100"/>
      <c r="F73" s="106"/>
      <c r="G73" s="103">
        <f t="shared" si="2"/>
        <v>0</v>
      </c>
      <c r="I73" s="100"/>
      <c r="J73" s="106"/>
      <c r="K73" s="103">
        <f t="shared" si="3"/>
        <v>0</v>
      </c>
    </row>
    <row r="74" spans="1:11">
      <c r="A74" s="35"/>
      <c r="B74" s="35"/>
      <c r="C74" s="35"/>
      <c r="D74" s="35"/>
      <c r="E74" s="99"/>
      <c r="F74" s="105"/>
      <c r="G74" s="102">
        <f t="shared" si="2"/>
        <v>0</v>
      </c>
      <c r="I74" s="99"/>
      <c r="J74" s="105"/>
      <c r="K74" s="102">
        <f t="shared" si="3"/>
        <v>0</v>
      </c>
    </row>
    <row r="75" spans="1:11">
      <c r="A75" s="35"/>
      <c r="B75" s="35"/>
      <c r="C75" s="35"/>
      <c r="D75" s="35"/>
      <c r="E75" s="100"/>
      <c r="F75" s="106"/>
      <c r="G75" s="103">
        <f t="shared" si="2"/>
        <v>0</v>
      </c>
      <c r="I75" s="100"/>
      <c r="J75" s="106"/>
      <c r="K75" s="103">
        <f t="shared" si="3"/>
        <v>0</v>
      </c>
    </row>
    <row r="76" spans="1:11">
      <c r="A76" s="35"/>
      <c r="B76" s="35"/>
      <c r="C76" s="35"/>
      <c r="D76" s="35"/>
      <c r="E76" s="100"/>
      <c r="F76" s="106"/>
      <c r="G76" s="103">
        <f t="shared" si="2"/>
        <v>0</v>
      </c>
      <c r="I76" s="100"/>
      <c r="J76" s="106"/>
      <c r="K76" s="103">
        <f t="shared" si="3"/>
        <v>0</v>
      </c>
    </row>
    <row r="77" spans="1:11">
      <c r="A77" s="35"/>
      <c r="B77" s="35"/>
      <c r="C77" s="35"/>
      <c r="D77" s="35"/>
      <c r="E77" s="100"/>
      <c r="F77" s="106"/>
      <c r="G77" s="103">
        <f t="shared" si="2"/>
        <v>0</v>
      </c>
      <c r="I77" s="100"/>
      <c r="J77" s="106"/>
      <c r="K77" s="103">
        <f t="shared" si="3"/>
        <v>0</v>
      </c>
    </row>
    <row r="78" spans="1:11">
      <c r="A78" s="35"/>
      <c r="B78" s="35"/>
      <c r="C78" s="35"/>
      <c r="D78" s="35"/>
      <c r="E78" s="100"/>
      <c r="F78" s="106"/>
      <c r="G78" s="103">
        <f t="shared" si="2"/>
        <v>0</v>
      </c>
      <c r="I78" s="100"/>
      <c r="J78" s="106"/>
      <c r="K78" s="103">
        <f t="shared" si="3"/>
        <v>0</v>
      </c>
    </row>
    <row r="79" spans="1:11">
      <c r="A79" s="35"/>
      <c r="B79" s="35"/>
      <c r="C79" s="35"/>
      <c r="D79" s="35"/>
      <c r="E79" s="100"/>
      <c r="F79" s="106"/>
      <c r="G79" s="103">
        <f t="shared" si="2"/>
        <v>0</v>
      </c>
      <c r="I79" s="100"/>
      <c r="J79" s="106"/>
      <c r="K79" s="103">
        <f t="shared" si="3"/>
        <v>0</v>
      </c>
    </row>
    <row r="80" spans="1:11">
      <c r="A80" s="35"/>
      <c r="B80" s="35"/>
      <c r="C80" s="35"/>
      <c r="D80" s="35"/>
      <c r="E80" s="100"/>
      <c r="F80" s="106"/>
      <c r="G80" s="103">
        <f t="shared" si="2"/>
        <v>0</v>
      </c>
      <c r="I80" s="100"/>
      <c r="J80" s="106"/>
      <c r="K80" s="103">
        <f t="shared" si="3"/>
        <v>0</v>
      </c>
    </row>
    <row r="81" spans="1:11">
      <c r="A81" s="35"/>
      <c r="B81" s="35"/>
      <c r="C81" s="35"/>
      <c r="D81" s="35"/>
      <c r="E81" s="99"/>
      <c r="F81" s="105"/>
      <c r="G81" s="102">
        <f t="shared" si="2"/>
        <v>0</v>
      </c>
      <c r="I81" s="99"/>
      <c r="J81" s="105"/>
      <c r="K81" s="102">
        <f t="shared" si="3"/>
        <v>0</v>
      </c>
    </row>
    <row r="82" spans="1:11">
      <c r="A82" s="35"/>
      <c r="B82" s="35"/>
      <c r="C82" s="35"/>
      <c r="D82" s="35"/>
      <c r="E82" s="100"/>
      <c r="F82" s="106"/>
      <c r="G82" s="103">
        <f t="shared" si="2"/>
        <v>0</v>
      </c>
      <c r="I82" s="100"/>
      <c r="J82" s="106"/>
      <c r="K82" s="103">
        <f t="shared" si="3"/>
        <v>0</v>
      </c>
    </row>
    <row r="83" spans="1:11">
      <c r="A83" s="35"/>
      <c r="B83" s="35"/>
      <c r="C83" s="35"/>
      <c r="D83" s="35"/>
      <c r="E83" s="100"/>
      <c r="F83" s="106"/>
      <c r="G83" s="103">
        <f t="shared" si="2"/>
        <v>0</v>
      </c>
      <c r="I83" s="100"/>
      <c r="J83" s="106"/>
      <c r="K83" s="103">
        <f t="shared" si="3"/>
        <v>0</v>
      </c>
    </row>
    <row r="84" spans="1:11">
      <c r="A84" s="35"/>
      <c r="B84" s="35"/>
      <c r="C84" s="35"/>
      <c r="D84" s="35"/>
      <c r="E84" s="100"/>
      <c r="F84" s="106"/>
      <c r="G84" s="103">
        <f t="shared" ref="G84:G147" si="4">IF(E84*F84=0,0,E84*F84)</f>
        <v>0</v>
      </c>
      <c r="I84" s="100"/>
      <c r="J84" s="106"/>
      <c r="K84" s="103">
        <f t="shared" ref="K84:K147" si="5">IF(I84*J84=0,0,I84*J84)</f>
        <v>0</v>
      </c>
    </row>
    <row r="85" spans="1:11">
      <c r="A85" s="35"/>
      <c r="B85" s="35"/>
      <c r="C85" s="35"/>
      <c r="D85" s="35"/>
      <c r="E85" s="100"/>
      <c r="F85" s="106"/>
      <c r="G85" s="103">
        <f t="shared" si="4"/>
        <v>0</v>
      </c>
      <c r="I85" s="100"/>
      <c r="J85" s="106"/>
      <c r="K85" s="103">
        <f t="shared" si="5"/>
        <v>0</v>
      </c>
    </row>
    <row r="86" spans="1:11">
      <c r="A86" s="35"/>
      <c r="B86" s="35"/>
      <c r="C86" s="35"/>
      <c r="D86" s="35"/>
      <c r="E86" s="100"/>
      <c r="F86" s="106"/>
      <c r="G86" s="103">
        <f t="shared" si="4"/>
        <v>0</v>
      </c>
      <c r="I86" s="100"/>
      <c r="J86" s="106"/>
      <c r="K86" s="103">
        <f t="shared" si="5"/>
        <v>0</v>
      </c>
    </row>
    <row r="87" spans="1:11">
      <c r="A87" s="35"/>
      <c r="B87" s="35"/>
      <c r="C87" s="35"/>
      <c r="D87" s="35"/>
      <c r="E87" s="100"/>
      <c r="F87" s="106"/>
      <c r="G87" s="103">
        <f t="shared" si="4"/>
        <v>0</v>
      </c>
      <c r="I87" s="100"/>
      <c r="J87" s="106"/>
      <c r="K87" s="103">
        <f t="shared" si="5"/>
        <v>0</v>
      </c>
    </row>
    <row r="88" spans="1:11">
      <c r="A88" s="35"/>
      <c r="B88" s="35"/>
      <c r="C88" s="35"/>
      <c r="D88" s="35"/>
      <c r="E88" s="99"/>
      <c r="F88" s="105"/>
      <c r="G88" s="102">
        <f t="shared" si="4"/>
        <v>0</v>
      </c>
      <c r="I88" s="99"/>
      <c r="J88" s="105"/>
      <c r="K88" s="102">
        <f t="shared" si="5"/>
        <v>0</v>
      </c>
    </row>
    <row r="89" spans="1:11">
      <c r="A89" s="35"/>
      <c r="B89" s="35"/>
      <c r="C89" s="35"/>
      <c r="D89" s="35"/>
      <c r="E89" s="100"/>
      <c r="F89" s="106"/>
      <c r="G89" s="103">
        <f t="shared" si="4"/>
        <v>0</v>
      </c>
      <c r="I89" s="100"/>
      <c r="J89" s="106"/>
      <c r="K89" s="103">
        <f t="shared" si="5"/>
        <v>0</v>
      </c>
    </row>
    <row r="90" spans="1:11">
      <c r="A90" s="35"/>
      <c r="B90" s="35"/>
      <c r="C90" s="35"/>
      <c r="D90" s="35"/>
      <c r="E90" s="100"/>
      <c r="F90" s="106"/>
      <c r="G90" s="103">
        <f t="shared" si="4"/>
        <v>0</v>
      </c>
      <c r="I90" s="100"/>
      <c r="J90" s="106"/>
      <c r="K90" s="103">
        <f t="shared" si="5"/>
        <v>0</v>
      </c>
    </row>
    <row r="91" spans="1:11">
      <c r="A91" s="35"/>
      <c r="B91" s="35"/>
      <c r="C91" s="35"/>
      <c r="D91" s="35"/>
      <c r="E91" s="100"/>
      <c r="F91" s="106"/>
      <c r="G91" s="103">
        <f t="shared" si="4"/>
        <v>0</v>
      </c>
      <c r="I91" s="100"/>
      <c r="J91" s="106"/>
      <c r="K91" s="103">
        <f t="shared" si="5"/>
        <v>0</v>
      </c>
    </row>
    <row r="92" spans="1:11">
      <c r="A92" s="35"/>
      <c r="B92" s="35"/>
      <c r="C92" s="35"/>
      <c r="D92" s="35"/>
      <c r="E92" s="100"/>
      <c r="F92" s="106"/>
      <c r="G92" s="103">
        <f t="shared" si="4"/>
        <v>0</v>
      </c>
      <c r="I92" s="100"/>
      <c r="J92" s="106"/>
      <c r="K92" s="103">
        <f t="shared" si="5"/>
        <v>0</v>
      </c>
    </row>
    <row r="93" spans="1:11">
      <c r="A93" s="35"/>
      <c r="B93" s="35"/>
      <c r="C93" s="35"/>
      <c r="D93" s="35"/>
      <c r="E93" s="100"/>
      <c r="F93" s="106"/>
      <c r="G93" s="103">
        <f t="shared" si="4"/>
        <v>0</v>
      </c>
      <c r="I93" s="100"/>
      <c r="J93" s="106"/>
      <c r="K93" s="103">
        <f t="shared" si="5"/>
        <v>0</v>
      </c>
    </row>
    <row r="94" spans="1:11">
      <c r="A94" s="35"/>
      <c r="B94" s="35"/>
      <c r="C94" s="35"/>
      <c r="D94" s="35"/>
      <c r="E94" s="100"/>
      <c r="F94" s="106"/>
      <c r="G94" s="103">
        <f t="shared" si="4"/>
        <v>0</v>
      </c>
      <c r="I94" s="100"/>
      <c r="J94" s="106"/>
      <c r="K94" s="103">
        <f t="shared" si="5"/>
        <v>0</v>
      </c>
    </row>
    <row r="95" spans="1:11">
      <c r="A95" s="35"/>
      <c r="B95" s="35"/>
      <c r="C95" s="35"/>
      <c r="D95" s="35"/>
      <c r="E95" s="99"/>
      <c r="F95" s="105"/>
      <c r="G95" s="102">
        <f t="shared" si="4"/>
        <v>0</v>
      </c>
      <c r="I95" s="99"/>
      <c r="J95" s="105"/>
      <c r="K95" s="102">
        <f t="shared" si="5"/>
        <v>0</v>
      </c>
    </row>
    <row r="96" spans="1:11">
      <c r="A96" s="35"/>
      <c r="B96" s="35"/>
      <c r="C96" s="35"/>
      <c r="D96" s="35"/>
      <c r="E96" s="100"/>
      <c r="F96" s="106"/>
      <c r="G96" s="103">
        <f t="shared" si="4"/>
        <v>0</v>
      </c>
      <c r="I96" s="100"/>
      <c r="J96" s="106"/>
      <c r="K96" s="103">
        <f t="shared" si="5"/>
        <v>0</v>
      </c>
    </row>
    <row r="97" spans="1:11">
      <c r="A97" s="35"/>
      <c r="B97" s="35"/>
      <c r="C97" s="35"/>
      <c r="D97" s="35"/>
      <c r="E97" s="100"/>
      <c r="F97" s="106"/>
      <c r="G97" s="103">
        <f t="shared" si="4"/>
        <v>0</v>
      </c>
      <c r="I97" s="100"/>
      <c r="J97" s="106"/>
      <c r="K97" s="103">
        <f t="shared" si="5"/>
        <v>0</v>
      </c>
    </row>
    <row r="98" spans="1:11">
      <c r="A98" s="35"/>
      <c r="B98" s="35"/>
      <c r="C98" s="35"/>
      <c r="D98" s="35"/>
      <c r="E98" s="100"/>
      <c r="F98" s="106"/>
      <c r="G98" s="103">
        <f t="shared" si="4"/>
        <v>0</v>
      </c>
      <c r="I98" s="100"/>
      <c r="J98" s="106"/>
      <c r="K98" s="103">
        <f t="shared" si="5"/>
        <v>0</v>
      </c>
    </row>
    <row r="99" spans="1:11">
      <c r="A99" s="35"/>
      <c r="B99" s="35"/>
      <c r="C99" s="35"/>
      <c r="D99" s="35"/>
      <c r="E99" s="100"/>
      <c r="F99" s="106"/>
      <c r="G99" s="103">
        <f t="shared" si="4"/>
        <v>0</v>
      </c>
      <c r="I99" s="100"/>
      <c r="J99" s="106"/>
      <c r="K99" s="103">
        <f t="shared" si="5"/>
        <v>0</v>
      </c>
    </row>
    <row r="100" spans="1:11">
      <c r="A100" s="35"/>
      <c r="B100" s="35"/>
      <c r="C100" s="35"/>
      <c r="D100" s="35"/>
      <c r="E100" s="100"/>
      <c r="F100" s="106"/>
      <c r="G100" s="103">
        <f t="shared" si="4"/>
        <v>0</v>
      </c>
      <c r="I100" s="100"/>
      <c r="J100" s="106"/>
      <c r="K100" s="103">
        <f t="shared" si="5"/>
        <v>0</v>
      </c>
    </row>
    <row r="101" spans="1:11">
      <c r="A101" s="35"/>
      <c r="B101" s="35"/>
      <c r="C101" s="35"/>
      <c r="D101" s="35"/>
      <c r="E101" s="100"/>
      <c r="F101" s="106"/>
      <c r="G101" s="103">
        <f t="shared" si="4"/>
        <v>0</v>
      </c>
      <c r="I101" s="100"/>
      <c r="J101" s="106"/>
      <c r="K101" s="103">
        <f t="shared" si="5"/>
        <v>0</v>
      </c>
    </row>
    <row r="102" spans="1:11">
      <c r="A102" s="35"/>
      <c r="B102" s="35"/>
      <c r="C102" s="35"/>
      <c r="D102" s="35"/>
      <c r="E102" s="99"/>
      <c r="F102" s="105"/>
      <c r="G102" s="102">
        <f t="shared" si="4"/>
        <v>0</v>
      </c>
      <c r="I102" s="99"/>
      <c r="J102" s="105"/>
      <c r="K102" s="102">
        <f t="shared" si="5"/>
        <v>0</v>
      </c>
    </row>
    <row r="103" spans="1:11">
      <c r="A103" s="35"/>
      <c r="B103" s="35"/>
      <c r="C103" s="35"/>
      <c r="D103" s="35"/>
      <c r="E103" s="100"/>
      <c r="F103" s="106"/>
      <c r="G103" s="103">
        <f t="shared" si="4"/>
        <v>0</v>
      </c>
      <c r="I103" s="100"/>
      <c r="J103" s="106"/>
      <c r="K103" s="103">
        <f t="shared" si="5"/>
        <v>0</v>
      </c>
    </row>
    <row r="104" spans="1:11">
      <c r="A104" s="35"/>
      <c r="B104" s="35"/>
      <c r="C104" s="35"/>
      <c r="D104" s="35"/>
      <c r="E104" s="100"/>
      <c r="F104" s="106"/>
      <c r="G104" s="103">
        <f t="shared" si="4"/>
        <v>0</v>
      </c>
      <c r="I104" s="100"/>
      <c r="J104" s="106"/>
      <c r="K104" s="103">
        <f t="shared" si="5"/>
        <v>0</v>
      </c>
    </row>
    <row r="105" spans="1:11">
      <c r="A105" s="35"/>
      <c r="B105" s="35"/>
      <c r="C105" s="35"/>
      <c r="D105" s="35"/>
      <c r="E105" s="100"/>
      <c r="F105" s="106"/>
      <c r="G105" s="103">
        <f t="shared" si="4"/>
        <v>0</v>
      </c>
      <c r="I105" s="100"/>
      <c r="J105" s="106"/>
      <c r="K105" s="103">
        <f t="shared" si="5"/>
        <v>0</v>
      </c>
    </row>
    <row r="106" spans="1:11">
      <c r="A106" s="35"/>
      <c r="B106" s="35"/>
      <c r="C106" s="35"/>
      <c r="D106" s="35"/>
      <c r="E106" s="100"/>
      <c r="F106" s="106"/>
      <c r="G106" s="103">
        <f t="shared" si="4"/>
        <v>0</v>
      </c>
      <c r="I106" s="100"/>
      <c r="J106" s="106"/>
      <c r="K106" s="103">
        <f t="shared" si="5"/>
        <v>0</v>
      </c>
    </row>
    <row r="107" spans="1:11">
      <c r="A107" s="35"/>
      <c r="B107" s="35"/>
      <c r="C107" s="35"/>
      <c r="D107" s="35"/>
      <c r="E107" s="100"/>
      <c r="F107" s="106"/>
      <c r="G107" s="103">
        <f t="shared" si="4"/>
        <v>0</v>
      </c>
      <c r="I107" s="100"/>
      <c r="J107" s="106"/>
      <c r="K107" s="103">
        <f t="shared" si="5"/>
        <v>0</v>
      </c>
    </row>
    <row r="108" spans="1:11">
      <c r="A108" s="35"/>
      <c r="B108" s="35"/>
      <c r="C108" s="35"/>
      <c r="D108" s="35"/>
      <c r="E108" s="100"/>
      <c r="F108" s="106"/>
      <c r="G108" s="103">
        <f t="shared" si="4"/>
        <v>0</v>
      </c>
      <c r="I108" s="100"/>
      <c r="J108" s="106"/>
      <c r="K108" s="103">
        <f t="shared" si="5"/>
        <v>0</v>
      </c>
    </row>
    <row r="109" spans="1:11">
      <c r="A109" s="35"/>
      <c r="B109" s="35"/>
      <c r="C109" s="35"/>
      <c r="D109" s="35"/>
      <c r="E109" s="99"/>
      <c r="F109" s="105"/>
      <c r="G109" s="102">
        <f t="shared" si="4"/>
        <v>0</v>
      </c>
      <c r="I109" s="99"/>
      <c r="J109" s="105"/>
      <c r="K109" s="102">
        <f t="shared" si="5"/>
        <v>0</v>
      </c>
    </row>
    <row r="110" spans="1:11">
      <c r="A110" s="35"/>
      <c r="B110" s="35"/>
      <c r="C110" s="35"/>
      <c r="D110" s="35"/>
      <c r="E110" s="100"/>
      <c r="F110" s="106"/>
      <c r="G110" s="103">
        <f t="shared" si="4"/>
        <v>0</v>
      </c>
      <c r="I110" s="100"/>
      <c r="J110" s="106"/>
      <c r="K110" s="103">
        <f t="shared" si="5"/>
        <v>0</v>
      </c>
    </row>
    <row r="111" spans="1:11">
      <c r="A111" s="35"/>
      <c r="B111" s="35"/>
      <c r="C111" s="35"/>
      <c r="D111" s="35"/>
      <c r="E111" s="100"/>
      <c r="F111" s="106"/>
      <c r="G111" s="103">
        <f t="shared" si="4"/>
        <v>0</v>
      </c>
      <c r="I111" s="100"/>
      <c r="J111" s="106"/>
      <c r="K111" s="103">
        <f t="shared" si="5"/>
        <v>0</v>
      </c>
    </row>
    <row r="112" spans="1:11">
      <c r="A112" s="35"/>
      <c r="B112" s="35"/>
      <c r="C112" s="35"/>
      <c r="D112" s="35"/>
      <c r="E112" s="100"/>
      <c r="F112" s="106"/>
      <c r="G112" s="103">
        <f t="shared" si="4"/>
        <v>0</v>
      </c>
      <c r="I112" s="100"/>
      <c r="J112" s="106"/>
      <c r="K112" s="103">
        <f t="shared" si="5"/>
        <v>0</v>
      </c>
    </row>
    <row r="113" spans="1:11">
      <c r="A113" s="35"/>
      <c r="B113" s="35"/>
      <c r="C113" s="35"/>
      <c r="D113" s="35"/>
      <c r="E113" s="100"/>
      <c r="F113" s="106"/>
      <c r="G113" s="103">
        <f t="shared" si="4"/>
        <v>0</v>
      </c>
      <c r="I113" s="100"/>
      <c r="J113" s="106"/>
      <c r="K113" s="103">
        <f t="shared" si="5"/>
        <v>0</v>
      </c>
    </row>
    <row r="114" spans="1:11">
      <c r="A114" s="35"/>
      <c r="B114" s="35"/>
      <c r="C114" s="35"/>
      <c r="D114" s="35"/>
      <c r="E114" s="100"/>
      <c r="F114" s="106"/>
      <c r="G114" s="103">
        <f t="shared" si="4"/>
        <v>0</v>
      </c>
      <c r="I114" s="100"/>
      <c r="J114" s="106"/>
      <c r="K114" s="103">
        <f t="shared" si="5"/>
        <v>0</v>
      </c>
    </row>
    <row r="115" spans="1:11">
      <c r="A115" s="35"/>
      <c r="B115" s="35"/>
      <c r="C115" s="35"/>
      <c r="D115" s="35"/>
      <c r="E115" s="100"/>
      <c r="F115" s="106"/>
      <c r="G115" s="103">
        <f t="shared" si="4"/>
        <v>0</v>
      </c>
      <c r="I115" s="100"/>
      <c r="J115" s="106"/>
      <c r="K115" s="103">
        <f t="shared" si="5"/>
        <v>0</v>
      </c>
    </row>
    <row r="116" spans="1:11">
      <c r="A116" s="35"/>
      <c r="B116" s="35"/>
      <c r="C116" s="35"/>
      <c r="D116" s="35"/>
      <c r="E116" s="99"/>
      <c r="F116" s="105"/>
      <c r="G116" s="102">
        <f t="shared" si="4"/>
        <v>0</v>
      </c>
      <c r="I116" s="99"/>
      <c r="J116" s="105"/>
      <c r="K116" s="102">
        <f t="shared" si="5"/>
        <v>0</v>
      </c>
    </row>
    <row r="117" spans="1:11">
      <c r="A117" s="35"/>
      <c r="B117" s="35"/>
      <c r="C117" s="35"/>
      <c r="D117" s="35"/>
      <c r="E117" s="100"/>
      <c r="F117" s="106"/>
      <c r="G117" s="103">
        <f t="shared" si="4"/>
        <v>0</v>
      </c>
      <c r="I117" s="100"/>
      <c r="J117" s="106"/>
      <c r="K117" s="103">
        <f t="shared" si="5"/>
        <v>0</v>
      </c>
    </row>
    <row r="118" spans="1:11">
      <c r="A118" s="35"/>
      <c r="B118" s="35"/>
      <c r="C118" s="35"/>
      <c r="D118" s="35"/>
      <c r="E118" s="100"/>
      <c r="F118" s="106"/>
      <c r="G118" s="103">
        <f t="shared" si="4"/>
        <v>0</v>
      </c>
      <c r="I118" s="100"/>
      <c r="J118" s="106"/>
      <c r="K118" s="103">
        <f t="shared" si="5"/>
        <v>0</v>
      </c>
    </row>
    <row r="119" spans="1:11">
      <c r="A119" s="35"/>
      <c r="B119" s="35"/>
      <c r="C119" s="35"/>
      <c r="D119" s="35"/>
      <c r="E119" s="100"/>
      <c r="F119" s="106"/>
      <c r="G119" s="103">
        <f t="shared" si="4"/>
        <v>0</v>
      </c>
      <c r="I119" s="100"/>
      <c r="J119" s="106"/>
      <c r="K119" s="103">
        <f t="shared" si="5"/>
        <v>0</v>
      </c>
    </row>
    <row r="120" spans="1:11">
      <c r="A120" s="35"/>
      <c r="B120" s="35"/>
      <c r="C120" s="35"/>
      <c r="D120" s="35"/>
      <c r="E120" s="100"/>
      <c r="F120" s="106"/>
      <c r="G120" s="103">
        <f t="shared" si="4"/>
        <v>0</v>
      </c>
      <c r="I120" s="100"/>
      <c r="J120" s="106"/>
      <c r="K120" s="103">
        <f t="shared" si="5"/>
        <v>0</v>
      </c>
    </row>
    <row r="121" spans="1:11">
      <c r="A121" s="35"/>
      <c r="B121" s="35"/>
      <c r="C121" s="35"/>
      <c r="D121" s="35"/>
      <c r="E121" s="100"/>
      <c r="F121" s="106"/>
      <c r="G121" s="103">
        <f t="shared" si="4"/>
        <v>0</v>
      </c>
      <c r="I121" s="100"/>
      <c r="J121" s="106"/>
      <c r="K121" s="103">
        <f t="shared" si="5"/>
        <v>0</v>
      </c>
    </row>
    <row r="122" spans="1:11">
      <c r="A122" s="35"/>
      <c r="B122" s="35"/>
      <c r="C122" s="35"/>
      <c r="D122" s="35"/>
      <c r="E122" s="100"/>
      <c r="F122" s="106"/>
      <c r="G122" s="103">
        <f t="shared" si="4"/>
        <v>0</v>
      </c>
      <c r="I122" s="100"/>
      <c r="J122" s="106"/>
      <c r="K122" s="103">
        <f t="shared" si="5"/>
        <v>0</v>
      </c>
    </row>
    <row r="123" spans="1:11">
      <c r="A123" s="35"/>
      <c r="B123" s="35"/>
      <c r="C123" s="35"/>
      <c r="D123" s="35"/>
      <c r="E123" s="99"/>
      <c r="F123" s="105"/>
      <c r="G123" s="102">
        <f t="shared" si="4"/>
        <v>0</v>
      </c>
      <c r="I123" s="99"/>
      <c r="J123" s="105"/>
      <c r="K123" s="102">
        <f t="shared" si="5"/>
        <v>0</v>
      </c>
    </row>
    <row r="124" spans="1:11">
      <c r="A124" s="35"/>
      <c r="B124" s="35"/>
      <c r="C124" s="35"/>
      <c r="D124" s="35"/>
      <c r="E124" s="100"/>
      <c r="F124" s="106"/>
      <c r="G124" s="103">
        <f t="shared" si="4"/>
        <v>0</v>
      </c>
      <c r="I124" s="100"/>
      <c r="J124" s="106"/>
      <c r="K124" s="103">
        <f t="shared" si="5"/>
        <v>0</v>
      </c>
    </row>
    <row r="125" spans="1:11">
      <c r="A125" s="35"/>
      <c r="B125" s="35"/>
      <c r="C125" s="35"/>
      <c r="D125" s="35"/>
      <c r="E125" s="100"/>
      <c r="F125" s="106"/>
      <c r="G125" s="103">
        <f t="shared" si="4"/>
        <v>0</v>
      </c>
      <c r="I125" s="100"/>
      <c r="J125" s="106"/>
      <c r="K125" s="103">
        <f t="shared" si="5"/>
        <v>0</v>
      </c>
    </row>
    <row r="126" spans="1:11">
      <c r="A126" s="35"/>
      <c r="B126" s="35"/>
      <c r="C126" s="35"/>
      <c r="D126" s="35"/>
      <c r="E126" s="100"/>
      <c r="F126" s="106"/>
      <c r="G126" s="103">
        <f t="shared" si="4"/>
        <v>0</v>
      </c>
      <c r="I126" s="100"/>
      <c r="J126" s="106"/>
      <c r="K126" s="103">
        <f t="shared" si="5"/>
        <v>0</v>
      </c>
    </row>
    <row r="127" spans="1:11">
      <c r="A127" s="35"/>
      <c r="B127" s="35"/>
      <c r="C127" s="35"/>
      <c r="D127" s="35"/>
      <c r="E127" s="100"/>
      <c r="F127" s="106"/>
      <c r="G127" s="103">
        <f t="shared" si="4"/>
        <v>0</v>
      </c>
      <c r="I127" s="100"/>
      <c r="J127" s="106"/>
      <c r="K127" s="103">
        <f t="shared" si="5"/>
        <v>0</v>
      </c>
    </row>
    <row r="128" spans="1:11">
      <c r="A128" s="35"/>
      <c r="B128" s="35"/>
      <c r="C128" s="35"/>
      <c r="D128" s="35"/>
      <c r="E128" s="100"/>
      <c r="F128" s="106"/>
      <c r="G128" s="103">
        <f t="shared" si="4"/>
        <v>0</v>
      </c>
      <c r="I128" s="100"/>
      <c r="J128" s="106"/>
      <c r="K128" s="103">
        <f t="shared" si="5"/>
        <v>0</v>
      </c>
    </row>
    <row r="129" spans="1:11">
      <c r="A129" s="35"/>
      <c r="B129" s="35"/>
      <c r="C129" s="35"/>
      <c r="D129" s="35"/>
      <c r="E129" s="100"/>
      <c r="F129" s="106"/>
      <c r="G129" s="103">
        <f t="shared" si="4"/>
        <v>0</v>
      </c>
      <c r="I129" s="100"/>
      <c r="J129" s="106"/>
      <c r="K129" s="103">
        <f t="shared" si="5"/>
        <v>0</v>
      </c>
    </row>
    <row r="130" spans="1:11">
      <c r="A130" s="35"/>
      <c r="B130" s="35"/>
      <c r="C130" s="35"/>
      <c r="D130" s="35"/>
      <c r="E130" s="99"/>
      <c r="F130" s="105"/>
      <c r="G130" s="102">
        <f t="shared" si="4"/>
        <v>0</v>
      </c>
      <c r="I130" s="99"/>
      <c r="J130" s="105"/>
      <c r="K130" s="102">
        <f t="shared" si="5"/>
        <v>0</v>
      </c>
    </row>
    <row r="131" spans="1:11">
      <c r="A131" s="35"/>
      <c r="B131" s="35"/>
      <c r="C131" s="35"/>
      <c r="D131" s="35"/>
      <c r="E131" s="100"/>
      <c r="F131" s="106"/>
      <c r="G131" s="103">
        <f t="shared" si="4"/>
        <v>0</v>
      </c>
      <c r="I131" s="100"/>
      <c r="J131" s="106"/>
      <c r="K131" s="103">
        <f t="shared" si="5"/>
        <v>0</v>
      </c>
    </row>
    <row r="132" spans="1:11">
      <c r="A132" s="35"/>
      <c r="B132" s="35"/>
      <c r="C132" s="35"/>
      <c r="D132" s="35"/>
      <c r="E132" s="100"/>
      <c r="F132" s="106"/>
      <c r="G132" s="103">
        <f t="shared" si="4"/>
        <v>0</v>
      </c>
      <c r="I132" s="100"/>
      <c r="J132" s="106"/>
      <c r="K132" s="103">
        <f t="shared" si="5"/>
        <v>0</v>
      </c>
    </row>
    <row r="133" spans="1:11">
      <c r="A133" s="35"/>
      <c r="B133" s="35"/>
      <c r="C133" s="35"/>
      <c r="D133" s="35"/>
      <c r="E133" s="100"/>
      <c r="F133" s="106"/>
      <c r="G133" s="103">
        <f t="shared" si="4"/>
        <v>0</v>
      </c>
      <c r="I133" s="100"/>
      <c r="J133" s="106"/>
      <c r="K133" s="103">
        <f t="shared" si="5"/>
        <v>0</v>
      </c>
    </row>
    <row r="134" spans="1:11">
      <c r="A134" s="35"/>
      <c r="B134" s="35"/>
      <c r="C134" s="35"/>
      <c r="D134" s="35"/>
      <c r="E134" s="100"/>
      <c r="F134" s="106"/>
      <c r="G134" s="103">
        <f t="shared" si="4"/>
        <v>0</v>
      </c>
      <c r="I134" s="100"/>
      <c r="J134" s="106"/>
      <c r="K134" s="103">
        <f t="shared" si="5"/>
        <v>0</v>
      </c>
    </row>
    <row r="135" spans="1:11">
      <c r="A135" s="35"/>
      <c r="B135" s="35"/>
      <c r="C135" s="35"/>
      <c r="D135" s="35"/>
      <c r="E135" s="100"/>
      <c r="F135" s="106"/>
      <c r="G135" s="103">
        <f t="shared" si="4"/>
        <v>0</v>
      </c>
      <c r="I135" s="100"/>
      <c r="J135" s="106"/>
      <c r="K135" s="103">
        <f t="shared" si="5"/>
        <v>0</v>
      </c>
    </row>
    <row r="136" spans="1:11">
      <c r="A136" s="35"/>
      <c r="B136" s="35"/>
      <c r="C136" s="35"/>
      <c r="D136" s="35"/>
      <c r="E136" s="100"/>
      <c r="F136" s="106"/>
      <c r="G136" s="103">
        <f t="shared" si="4"/>
        <v>0</v>
      </c>
      <c r="I136" s="100"/>
      <c r="J136" s="106"/>
      <c r="K136" s="103">
        <f t="shared" si="5"/>
        <v>0</v>
      </c>
    </row>
    <row r="137" spans="1:11">
      <c r="A137" s="35"/>
      <c r="B137" s="35"/>
      <c r="C137" s="35"/>
      <c r="D137" s="35"/>
      <c r="E137" s="99"/>
      <c r="F137" s="105"/>
      <c r="G137" s="102">
        <f t="shared" si="4"/>
        <v>0</v>
      </c>
      <c r="I137" s="99"/>
      <c r="J137" s="105"/>
      <c r="K137" s="102">
        <f t="shared" si="5"/>
        <v>0</v>
      </c>
    </row>
    <row r="138" spans="1:11">
      <c r="A138" s="35"/>
      <c r="B138" s="35"/>
      <c r="C138" s="35"/>
      <c r="D138" s="35"/>
      <c r="E138" s="100"/>
      <c r="F138" s="106"/>
      <c r="G138" s="103">
        <f t="shared" si="4"/>
        <v>0</v>
      </c>
      <c r="I138" s="100"/>
      <c r="J138" s="106"/>
      <c r="K138" s="103">
        <f t="shared" si="5"/>
        <v>0</v>
      </c>
    </row>
    <row r="139" spans="1:11">
      <c r="A139" s="35"/>
      <c r="B139" s="35"/>
      <c r="C139" s="35"/>
      <c r="D139" s="35"/>
      <c r="E139" s="100"/>
      <c r="F139" s="106"/>
      <c r="G139" s="103">
        <f t="shared" si="4"/>
        <v>0</v>
      </c>
      <c r="I139" s="100"/>
      <c r="J139" s="106"/>
      <c r="K139" s="103">
        <f t="shared" si="5"/>
        <v>0</v>
      </c>
    </row>
    <row r="140" spans="1:11">
      <c r="A140" s="35"/>
      <c r="B140" s="35"/>
      <c r="C140" s="35"/>
      <c r="D140" s="35"/>
      <c r="E140" s="100"/>
      <c r="F140" s="106"/>
      <c r="G140" s="103">
        <f t="shared" si="4"/>
        <v>0</v>
      </c>
      <c r="I140" s="100"/>
      <c r="J140" s="106"/>
      <c r="K140" s="103">
        <f t="shared" si="5"/>
        <v>0</v>
      </c>
    </row>
    <row r="141" spans="1:11">
      <c r="A141" s="35"/>
      <c r="B141" s="35"/>
      <c r="C141" s="35"/>
      <c r="D141" s="35"/>
      <c r="E141" s="100"/>
      <c r="F141" s="106"/>
      <c r="G141" s="103">
        <f t="shared" si="4"/>
        <v>0</v>
      </c>
      <c r="I141" s="100"/>
      <c r="J141" s="106"/>
      <c r="K141" s="103">
        <f t="shared" si="5"/>
        <v>0</v>
      </c>
    </row>
    <row r="142" spans="1:11">
      <c r="A142" s="35"/>
      <c r="B142" s="35"/>
      <c r="C142" s="35"/>
      <c r="D142" s="35"/>
      <c r="E142" s="100"/>
      <c r="F142" s="106"/>
      <c r="G142" s="103">
        <f t="shared" si="4"/>
        <v>0</v>
      </c>
      <c r="I142" s="100"/>
      <c r="J142" s="106"/>
      <c r="K142" s="103">
        <f t="shared" si="5"/>
        <v>0</v>
      </c>
    </row>
    <row r="143" spans="1:11">
      <c r="A143" s="35"/>
      <c r="B143" s="35"/>
      <c r="C143" s="35"/>
      <c r="D143" s="35"/>
      <c r="E143" s="100"/>
      <c r="F143" s="106"/>
      <c r="G143" s="103">
        <f t="shared" si="4"/>
        <v>0</v>
      </c>
      <c r="I143" s="100"/>
      <c r="J143" s="106"/>
      <c r="K143" s="103">
        <f t="shared" si="5"/>
        <v>0</v>
      </c>
    </row>
    <row r="144" spans="1:11">
      <c r="A144" s="35"/>
      <c r="B144" s="35"/>
      <c r="C144" s="35"/>
      <c r="D144" s="35"/>
      <c r="E144" s="99"/>
      <c r="F144" s="105"/>
      <c r="G144" s="102">
        <f t="shared" si="4"/>
        <v>0</v>
      </c>
      <c r="I144" s="99"/>
      <c r="J144" s="105"/>
      <c r="K144" s="102">
        <f t="shared" si="5"/>
        <v>0</v>
      </c>
    </row>
    <row r="145" spans="1:11">
      <c r="A145" s="35"/>
      <c r="B145" s="35"/>
      <c r="C145" s="35"/>
      <c r="D145" s="35"/>
      <c r="E145" s="100"/>
      <c r="F145" s="106"/>
      <c r="G145" s="103">
        <f t="shared" si="4"/>
        <v>0</v>
      </c>
      <c r="I145" s="100"/>
      <c r="J145" s="106"/>
      <c r="K145" s="103">
        <f t="shared" si="5"/>
        <v>0</v>
      </c>
    </row>
    <row r="146" spans="1:11">
      <c r="A146" s="35"/>
      <c r="B146" s="35"/>
      <c r="C146" s="35"/>
      <c r="D146" s="35"/>
      <c r="E146" s="100"/>
      <c r="F146" s="106"/>
      <c r="G146" s="103">
        <f t="shared" si="4"/>
        <v>0</v>
      </c>
      <c r="I146" s="100"/>
      <c r="J146" s="106"/>
      <c r="K146" s="103">
        <f t="shared" si="5"/>
        <v>0</v>
      </c>
    </row>
    <row r="147" spans="1:11">
      <c r="A147" s="35"/>
      <c r="B147" s="35"/>
      <c r="C147" s="35"/>
      <c r="D147" s="35"/>
      <c r="E147" s="100"/>
      <c r="F147" s="106"/>
      <c r="G147" s="103">
        <f t="shared" si="4"/>
        <v>0</v>
      </c>
      <c r="I147" s="100"/>
      <c r="J147" s="106"/>
      <c r="K147" s="103">
        <f t="shared" si="5"/>
        <v>0</v>
      </c>
    </row>
    <row r="148" spans="1:11">
      <c r="A148" s="35"/>
      <c r="B148" s="35"/>
      <c r="C148" s="35"/>
      <c r="D148" s="35"/>
      <c r="E148" s="100"/>
      <c r="F148" s="106"/>
      <c r="G148" s="103">
        <f>IF(E148*F148=0,0,E148*F148)</f>
        <v>0</v>
      </c>
      <c r="I148" s="100"/>
      <c r="J148" s="106"/>
      <c r="K148" s="103">
        <f>IF(I148*J148=0,0,I148*J148)</f>
        <v>0</v>
      </c>
    </row>
    <row r="149" spans="1:11">
      <c r="A149" s="35"/>
      <c r="B149" s="35"/>
      <c r="C149" s="35"/>
      <c r="D149" s="35"/>
      <c r="E149" s="100"/>
      <c r="F149" s="106"/>
      <c r="G149" s="103">
        <f>IF(E149*F149=0,0,E149*F149)</f>
        <v>0</v>
      </c>
      <c r="I149" s="100"/>
      <c r="J149" s="106"/>
      <c r="K149" s="103">
        <f>IF(I149*J149=0,0,I149*J149)</f>
        <v>0</v>
      </c>
    </row>
  </sheetData>
  <sheetProtection algorithmName="SHA-512" hashValue="XmbMJXgfpnPCtYjuHUPfDbYPOGauzP3jMUW3KdiJdo0yw8UpPMZuhUBgC89HmkmT8RTcdu9ya2P1mSfFiztYxA==" saltValue="Ymx0TlShC1/7s889XfrEQw==" spinCount="100000" sheet="1" formatCells="0" sort="0" autoFilter="0" pivotTables="0"/>
  <autoFilter ref="A9:K9" xr:uid="{00000000-0009-0000-0000-000007000000}"/>
  <mergeCells count="5">
    <mergeCell ref="A7:D7"/>
    <mergeCell ref="E7:G7"/>
    <mergeCell ref="E4:G4"/>
    <mergeCell ref="I4:K4"/>
    <mergeCell ref="I7:K7"/>
  </mergeCells>
  <conditionalFormatting sqref="A11:F149">
    <cfRule type="expression" dxfId="34" priority="9">
      <formula>$A$1=TRUE</formula>
    </cfRule>
  </conditionalFormatting>
  <conditionalFormatting sqref="E11:K149">
    <cfRule type="cellIs" dxfId="33" priority="1" operator="lessThan">
      <formula>0</formula>
    </cfRule>
  </conditionalFormatting>
  <conditionalFormatting sqref="G11:G149">
    <cfRule type="cellIs" dxfId="32" priority="8" operator="equal">
      <formula>0</formula>
    </cfRule>
  </conditionalFormatting>
  <conditionalFormatting sqref="I11:J149">
    <cfRule type="expression" dxfId="31" priority="2">
      <formula>$A$1=TRUE</formula>
    </cfRule>
  </conditionalFormatting>
  <conditionalFormatting sqref="K11:K149">
    <cfRule type="cellIs" dxfId="30" priority="5"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G11:G70 K11 K13:K70 K12 L12:M12 L11:M11 L13:M70"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4D9"/>
  </sheetPr>
  <dimension ref="A1:K149"/>
  <sheetViews>
    <sheetView showGridLines="0" zoomScale="85" zoomScaleNormal="85" workbookViewId="0">
      <pane ySplit="10" topLeftCell="A11" activePane="bottomLeft" state="frozen"/>
      <selection activeCell="A2" sqref="A2"/>
      <selection pane="bottomLeft" activeCell="A11" sqref="A11"/>
    </sheetView>
  </sheetViews>
  <sheetFormatPr defaultColWidth="9.26953125" defaultRowHeight="13"/>
  <cols>
    <col min="1" max="1" width="25.7265625" style="1" customWidth="1"/>
    <col min="2" max="2" width="41.7265625" style="1" customWidth="1"/>
    <col min="3" max="3" width="25.7265625" style="1" customWidth="1"/>
    <col min="4" max="4" width="21.7265625" style="1" customWidth="1"/>
    <col min="5" max="5" width="9.26953125" style="101" customWidth="1"/>
    <col min="6" max="6" width="9.26953125" style="1" customWidth="1"/>
    <col min="7" max="7" width="15.7265625" style="1" customWidth="1"/>
    <col min="8" max="8" width="0.7265625" style="1" customWidth="1"/>
    <col min="9" max="9" width="9.26953125" style="101" customWidth="1"/>
    <col min="10" max="10" width="9.26953125" style="1" customWidth="1"/>
    <col min="11" max="11" width="15.7265625" style="1" customWidth="1"/>
    <col min="12" max="12" width="0.7265625" style="1" customWidth="1"/>
    <col min="13" max="16384" width="9.26953125" style="1"/>
  </cols>
  <sheetData>
    <row r="1" spans="1:11" ht="12.5">
      <c r="A1" s="3" t="b">
        <f>Voorblad!$B$71</f>
        <v>1</v>
      </c>
      <c r="E1" s="1"/>
      <c r="I1" s="1"/>
    </row>
    <row r="2" spans="1:11">
      <c r="B2" s="2" t="str">
        <f>'Samenvattend overzicht'!B3</f>
        <v>Projecttitel</v>
      </c>
      <c r="C2" s="1" t="str">
        <f>'Samenvattend overzicht'!C3</f>
        <v>Titel van het project</v>
      </c>
      <c r="E2" s="1"/>
      <c r="I2" s="1"/>
    </row>
    <row r="3" spans="1:11">
      <c r="B3" s="2" t="str">
        <f>'Samenvattend overzicht'!B4</f>
        <v>Aanvrager</v>
      </c>
      <c r="C3" s="1" t="str">
        <f>'Samenvattend overzicht'!C4</f>
        <v>Hogeschool die de aanvraag indient</v>
      </c>
      <c r="E3" s="1"/>
      <c r="I3" s="1"/>
    </row>
    <row r="4" spans="1:11">
      <c r="A4" s="44" t="str">
        <f ca="1">MID(CELL("bestandsnaam",$A$1),FIND("]",CELL("bestandsnaam",$A$1))+1,31)</f>
        <v>Werkpakket 4</v>
      </c>
      <c r="B4" s="2"/>
      <c r="E4" s="306"/>
      <c r="F4" s="306"/>
      <c r="G4" s="306"/>
      <c r="H4" s="44"/>
      <c r="I4" s="306"/>
      <c r="J4" s="306"/>
      <c r="K4" s="306"/>
    </row>
    <row r="5" spans="1:11" ht="12.75" hidden="1" customHeight="1">
      <c r="C5" s="7"/>
      <c r="D5" s="8"/>
      <c r="E5" s="1"/>
      <c r="F5" s="12" t="s">
        <v>170</v>
      </c>
      <c r="G5" s="16">
        <f>SUM(G11:G9998)</f>
        <v>0</v>
      </c>
      <c r="I5" s="1"/>
      <c r="J5" s="12" t="s">
        <v>170</v>
      </c>
      <c r="K5" s="16">
        <f>SUM(K11:K9998)</f>
        <v>0</v>
      </c>
    </row>
    <row r="6" spans="1:11" ht="12.5">
      <c r="B6" s="1" t="str">
        <f>Voorblad!B4</f>
        <v>Begrotingsformat incl. format voor voortgangs- en eindrapportage</v>
      </c>
      <c r="C6" s="7"/>
      <c r="D6" s="8"/>
      <c r="E6" s="9"/>
      <c r="F6" s="7"/>
      <c r="G6" s="7"/>
      <c r="I6" s="9"/>
      <c r="J6" s="7"/>
      <c r="K6" s="7"/>
    </row>
    <row r="7" spans="1:11" s="15" customFormat="1">
      <c r="A7" s="307" t="s">
        <v>189</v>
      </c>
      <c r="B7" s="308"/>
      <c r="C7" s="308"/>
      <c r="D7" s="308"/>
      <c r="E7" s="309" t="s">
        <v>76</v>
      </c>
      <c r="F7" s="310"/>
      <c r="G7" s="310"/>
      <c r="I7" s="311" t="s">
        <v>78</v>
      </c>
      <c r="J7" s="312"/>
      <c r="K7" s="312"/>
    </row>
    <row r="8" spans="1:11" s="15" customFormat="1">
      <c r="A8" s="22" t="s">
        <v>172</v>
      </c>
      <c r="B8" s="22" t="s">
        <v>173</v>
      </c>
      <c r="C8" s="23" t="s">
        <v>174</v>
      </c>
      <c r="D8" s="24" t="s">
        <v>175</v>
      </c>
      <c r="E8" s="25" t="s">
        <v>176</v>
      </c>
      <c r="F8" s="30" t="s">
        <v>177</v>
      </c>
      <c r="G8" s="30" t="s">
        <v>178</v>
      </c>
      <c r="I8" s="25" t="s">
        <v>179</v>
      </c>
      <c r="J8" s="30" t="s">
        <v>180</v>
      </c>
      <c r="K8" s="30" t="s">
        <v>181</v>
      </c>
    </row>
    <row r="9" spans="1:11" s="15" customFormat="1" ht="13.5" thickBot="1">
      <c r="A9" s="74" t="s">
        <v>182</v>
      </c>
      <c r="B9" s="74" t="s">
        <v>183</v>
      </c>
      <c r="C9" s="75" t="s">
        <v>153</v>
      </c>
      <c r="D9" s="76" t="s">
        <v>184</v>
      </c>
      <c r="E9" s="107" t="s">
        <v>185</v>
      </c>
      <c r="F9" s="75" t="s">
        <v>186</v>
      </c>
      <c r="G9" s="75" t="s">
        <v>9</v>
      </c>
      <c r="H9" s="70"/>
      <c r="I9" s="107" t="s">
        <v>185</v>
      </c>
      <c r="J9" s="75" t="s">
        <v>186</v>
      </c>
      <c r="K9" s="75" t="s">
        <v>9</v>
      </c>
    </row>
    <row r="10" spans="1:11" ht="14" thickTop="1" thickBot="1">
      <c r="A10" s="77" t="s">
        <v>161</v>
      </c>
      <c r="B10" s="77" t="s">
        <v>161</v>
      </c>
      <c r="C10" s="77" t="s">
        <v>161</v>
      </c>
      <c r="D10" s="77" t="s">
        <v>161</v>
      </c>
      <c r="E10" s="77" t="s">
        <v>161</v>
      </c>
      <c r="F10" s="71" t="s">
        <v>161</v>
      </c>
      <c r="G10" s="72">
        <f>SUM(G11:G9998)</f>
        <v>0</v>
      </c>
      <c r="H10" s="73"/>
      <c r="I10" s="77" t="s">
        <v>161</v>
      </c>
      <c r="J10" s="71" t="s">
        <v>161</v>
      </c>
      <c r="K10" s="72">
        <f>SUM(K11:K9998)</f>
        <v>0</v>
      </c>
    </row>
    <row r="11" spans="1:11" s="10" customFormat="1" ht="13.5" thickTop="1">
      <c r="A11" s="34"/>
      <c r="B11" s="34"/>
      <c r="C11" s="34"/>
      <c r="D11" s="34"/>
      <c r="E11" s="100"/>
      <c r="F11" s="228"/>
      <c r="G11" s="102">
        <f>IF(E11*F11=0,0,E11*F11)</f>
        <v>0</v>
      </c>
      <c r="I11" s="100"/>
      <c r="J11" s="228"/>
      <c r="K11" s="102">
        <f>IF(I11*J11=0,0,I11*J11)</f>
        <v>0</v>
      </c>
    </row>
    <row r="12" spans="1:11">
      <c r="A12" s="35"/>
      <c r="B12" s="35"/>
      <c r="C12" s="34"/>
      <c r="D12" s="35"/>
      <c r="E12" s="267"/>
      <c r="F12" s="227"/>
      <c r="G12" s="103">
        <f t="shared" ref="G12:G70" si="0">IF(E12*F12=0,0,E12*F12)</f>
        <v>0</v>
      </c>
      <c r="I12" s="100"/>
      <c r="J12" s="228"/>
      <c r="K12" s="103">
        <f t="shared" ref="K12:K70" si="1">IF(I12*J12=0,0,I12*J12)</f>
        <v>0</v>
      </c>
    </row>
    <row r="13" spans="1:11">
      <c r="A13" s="35"/>
      <c r="B13" s="35"/>
      <c r="C13" s="34"/>
      <c r="D13" s="35"/>
      <c r="E13" s="267"/>
      <c r="F13" s="227"/>
      <c r="G13" s="103">
        <f t="shared" si="0"/>
        <v>0</v>
      </c>
      <c r="I13" s="100"/>
      <c r="J13" s="228"/>
      <c r="K13" s="103">
        <f t="shared" si="1"/>
        <v>0</v>
      </c>
    </row>
    <row r="14" spans="1:11">
      <c r="A14" s="35"/>
      <c r="B14" s="35"/>
      <c r="C14" s="34"/>
      <c r="D14" s="35"/>
      <c r="E14" s="267"/>
      <c r="F14" s="227"/>
      <c r="G14" s="103">
        <f t="shared" si="0"/>
        <v>0</v>
      </c>
      <c r="I14" s="100"/>
      <c r="J14" s="228"/>
      <c r="K14" s="103">
        <f t="shared" si="1"/>
        <v>0</v>
      </c>
    </row>
    <row r="15" spans="1:11">
      <c r="A15" s="35"/>
      <c r="B15" s="35"/>
      <c r="C15" s="34"/>
      <c r="D15" s="35"/>
      <c r="E15" s="267"/>
      <c r="F15" s="227"/>
      <c r="G15" s="103">
        <f t="shared" si="0"/>
        <v>0</v>
      </c>
      <c r="I15" s="100"/>
      <c r="J15" s="228"/>
      <c r="K15" s="103">
        <f t="shared" si="1"/>
        <v>0</v>
      </c>
    </row>
    <row r="16" spans="1:11">
      <c r="A16" s="35"/>
      <c r="B16" s="35"/>
      <c r="C16" s="34"/>
      <c r="D16" s="35"/>
      <c r="E16" s="267"/>
      <c r="F16" s="227"/>
      <c r="G16" s="103">
        <f t="shared" si="0"/>
        <v>0</v>
      </c>
      <c r="I16" s="100"/>
      <c r="J16" s="228"/>
      <c r="K16" s="103">
        <f t="shared" si="1"/>
        <v>0</v>
      </c>
    </row>
    <row r="17" spans="1:11">
      <c r="A17" s="35"/>
      <c r="B17" s="35"/>
      <c r="C17" s="35"/>
      <c r="D17" s="35"/>
      <c r="E17" s="267"/>
      <c r="F17" s="227"/>
      <c r="G17" s="103">
        <f t="shared" si="0"/>
        <v>0</v>
      </c>
      <c r="I17" s="100"/>
      <c r="J17" s="227"/>
      <c r="K17" s="103">
        <f t="shared" si="1"/>
        <v>0</v>
      </c>
    </row>
    <row r="18" spans="1:11">
      <c r="A18" s="35"/>
      <c r="B18" s="35"/>
      <c r="C18" s="35"/>
      <c r="D18" s="35"/>
      <c r="E18" s="267"/>
      <c r="F18" s="227"/>
      <c r="G18" s="102">
        <f t="shared" si="0"/>
        <v>0</v>
      </c>
      <c r="I18" s="267"/>
      <c r="J18" s="227"/>
      <c r="K18" s="102">
        <f t="shared" si="1"/>
        <v>0</v>
      </c>
    </row>
    <row r="19" spans="1:11">
      <c r="A19" s="35"/>
      <c r="B19" s="35"/>
      <c r="C19" s="35"/>
      <c r="D19" s="35"/>
      <c r="E19" s="267"/>
      <c r="F19" s="227"/>
      <c r="G19" s="103">
        <f t="shared" si="0"/>
        <v>0</v>
      </c>
      <c r="I19" s="267"/>
      <c r="J19" s="227"/>
      <c r="K19" s="103">
        <f t="shared" si="1"/>
        <v>0</v>
      </c>
    </row>
    <row r="20" spans="1:11">
      <c r="A20" s="35"/>
      <c r="B20" s="35"/>
      <c r="C20" s="35"/>
      <c r="D20" s="35"/>
      <c r="E20" s="267"/>
      <c r="F20" s="227"/>
      <c r="G20" s="103">
        <f t="shared" si="0"/>
        <v>0</v>
      </c>
      <c r="I20" s="267"/>
      <c r="J20" s="228"/>
      <c r="K20" s="103">
        <f t="shared" si="1"/>
        <v>0</v>
      </c>
    </row>
    <row r="21" spans="1:11">
      <c r="A21" s="35"/>
      <c r="B21" s="35"/>
      <c r="C21" s="35"/>
      <c r="D21" s="35"/>
      <c r="E21" s="267"/>
      <c r="F21" s="227"/>
      <c r="G21" s="103">
        <f t="shared" si="0"/>
        <v>0</v>
      </c>
      <c r="I21" s="267"/>
      <c r="J21" s="228"/>
      <c r="K21" s="103">
        <f t="shared" si="1"/>
        <v>0</v>
      </c>
    </row>
    <row r="22" spans="1:11">
      <c r="A22" s="35"/>
      <c r="B22" s="35"/>
      <c r="C22" s="35"/>
      <c r="D22" s="35"/>
      <c r="E22" s="267"/>
      <c r="F22" s="227"/>
      <c r="G22" s="103">
        <f t="shared" si="0"/>
        <v>0</v>
      </c>
      <c r="I22" s="267"/>
      <c r="J22" s="228"/>
      <c r="K22" s="103">
        <f t="shared" si="1"/>
        <v>0</v>
      </c>
    </row>
    <row r="23" spans="1:11">
      <c r="A23" s="35"/>
      <c r="B23" s="35"/>
      <c r="C23" s="35"/>
      <c r="D23" s="35"/>
      <c r="E23" s="267"/>
      <c r="F23" s="227"/>
      <c r="G23" s="103">
        <f t="shared" si="0"/>
        <v>0</v>
      </c>
      <c r="I23" s="267"/>
      <c r="J23" s="228"/>
      <c r="K23" s="103">
        <f t="shared" si="1"/>
        <v>0</v>
      </c>
    </row>
    <row r="24" spans="1:11">
      <c r="A24" s="35"/>
      <c r="B24" s="35"/>
      <c r="C24" s="35"/>
      <c r="D24" s="35"/>
      <c r="E24" s="267"/>
      <c r="F24" s="227"/>
      <c r="G24" s="103">
        <f t="shared" si="0"/>
        <v>0</v>
      </c>
      <c r="I24" s="267"/>
      <c r="J24" s="228"/>
      <c r="K24" s="103">
        <f t="shared" si="1"/>
        <v>0</v>
      </c>
    </row>
    <row r="25" spans="1:11">
      <c r="A25" s="35"/>
      <c r="B25" s="35"/>
      <c r="C25" s="35"/>
      <c r="D25" s="35"/>
      <c r="E25" s="267"/>
      <c r="F25" s="227"/>
      <c r="G25" s="102">
        <f t="shared" si="0"/>
        <v>0</v>
      </c>
      <c r="I25" s="267"/>
      <c r="J25" s="227"/>
      <c r="K25" s="102">
        <f t="shared" si="1"/>
        <v>0</v>
      </c>
    </row>
    <row r="26" spans="1:11">
      <c r="A26" s="35"/>
      <c r="B26" s="35"/>
      <c r="C26" s="35"/>
      <c r="D26" s="35"/>
      <c r="E26" s="267"/>
      <c r="F26" s="227"/>
      <c r="G26" s="103">
        <f t="shared" si="0"/>
        <v>0</v>
      </c>
      <c r="I26" s="267"/>
      <c r="J26" s="227"/>
      <c r="K26" s="103">
        <f t="shared" si="1"/>
        <v>0</v>
      </c>
    </row>
    <row r="27" spans="1:11">
      <c r="A27" s="35"/>
      <c r="B27" s="35"/>
      <c r="C27" s="35"/>
      <c r="D27" s="35"/>
      <c r="E27" s="267"/>
      <c r="F27" s="227"/>
      <c r="G27" s="103">
        <f t="shared" si="0"/>
        <v>0</v>
      </c>
      <c r="I27" s="100"/>
      <c r="J27" s="227"/>
      <c r="K27" s="103">
        <f t="shared" si="1"/>
        <v>0</v>
      </c>
    </row>
    <row r="28" spans="1:11">
      <c r="A28" s="35"/>
      <c r="B28" s="35"/>
      <c r="C28" s="35"/>
      <c r="D28" s="35"/>
      <c r="E28" s="267"/>
      <c r="F28" s="227"/>
      <c r="G28" s="103">
        <f t="shared" si="0"/>
        <v>0</v>
      </c>
      <c r="I28" s="100"/>
      <c r="J28" s="227"/>
      <c r="K28" s="103">
        <f t="shared" si="1"/>
        <v>0</v>
      </c>
    </row>
    <row r="29" spans="1:11">
      <c r="A29" s="35"/>
      <c r="B29" s="35"/>
      <c r="C29" s="35"/>
      <c r="D29" s="35"/>
      <c r="E29" s="267"/>
      <c r="F29" s="227"/>
      <c r="G29" s="103">
        <f t="shared" si="0"/>
        <v>0</v>
      </c>
      <c r="I29" s="267"/>
      <c r="J29" s="227"/>
      <c r="K29" s="103">
        <f t="shared" si="1"/>
        <v>0</v>
      </c>
    </row>
    <row r="30" spans="1:11">
      <c r="A30" s="35"/>
      <c r="B30" s="35"/>
      <c r="C30" s="35"/>
      <c r="D30" s="35"/>
      <c r="E30" s="267"/>
      <c r="F30" s="227"/>
      <c r="G30" s="103">
        <f t="shared" si="0"/>
        <v>0</v>
      </c>
      <c r="I30" s="267"/>
      <c r="J30" s="228"/>
      <c r="K30" s="103">
        <f t="shared" si="1"/>
        <v>0</v>
      </c>
    </row>
    <row r="31" spans="1:11">
      <c r="A31" s="35"/>
      <c r="B31" s="35"/>
      <c r="C31" s="35"/>
      <c r="D31" s="35"/>
      <c r="E31" s="267"/>
      <c r="F31" s="227"/>
      <c r="G31" s="103">
        <f t="shared" si="0"/>
        <v>0</v>
      </c>
      <c r="I31" s="267"/>
      <c r="J31" s="228"/>
      <c r="K31" s="103">
        <f t="shared" si="1"/>
        <v>0</v>
      </c>
    </row>
    <row r="32" spans="1:11">
      <c r="A32" s="35"/>
      <c r="B32" s="35"/>
      <c r="C32" s="35"/>
      <c r="D32" s="35"/>
      <c r="E32" s="267"/>
      <c r="F32" s="227"/>
      <c r="G32" s="102">
        <f t="shared" si="0"/>
        <v>0</v>
      </c>
      <c r="I32" s="267"/>
      <c r="J32" s="228"/>
      <c r="K32" s="102">
        <f t="shared" si="1"/>
        <v>0</v>
      </c>
    </row>
    <row r="33" spans="1:11">
      <c r="A33" s="35"/>
      <c r="B33" s="35"/>
      <c r="C33" s="35"/>
      <c r="D33" s="35"/>
      <c r="E33" s="267"/>
      <c r="F33" s="227"/>
      <c r="G33" s="103">
        <f t="shared" si="0"/>
        <v>0</v>
      </c>
      <c r="I33" s="267"/>
      <c r="J33" s="228"/>
      <c r="K33" s="103">
        <f t="shared" si="1"/>
        <v>0</v>
      </c>
    </row>
    <row r="34" spans="1:11">
      <c r="A34" s="35"/>
      <c r="B34" s="35"/>
      <c r="C34" s="35"/>
      <c r="D34" s="35"/>
      <c r="E34" s="267"/>
      <c r="F34" s="227"/>
      <c r="G34" s="103">
        <f t="shared" si="0"/>
        <v>0</v>
      </c>
      <c r="I34" s="267"/>
      <c r="J34" s="228"/>
      <c r="K34" s="103">
        <f t="shared" si="1"/>
        <v>0</v>
      </c>
    </row>
    <row r="35" spans="1:11">
      <c r="A35" s="35"/>
      <c r="B35" s="35"/>
      <c r="C35" s="35"/>
      <c r="D35" s="35"/>
      <c r="E35" s="267"/>
      <c r="F35" s="227"/>
      <c r="G35" s="103">
        <f t="shared" si="0"/>
        <v>0</v>
      </c>
      <c r="I35" s="267"/>
      <c r="J35" s="227"/>
      <c r="K35" s="103">
        <f t="shared" si="1"/>
        <v>0</v>
      </c>
    </row>
    <row r="36" spans="1:11">
      <c r="A36" s="35"/>
      <c r="B36" s="35"/>
      <c r="C36" s="35"/>
      <c r="D36" s="35"/>
      <c r="E36" s="267"/>
      <c r="F36" s="227"/>
      <c r="G36" s="103">
        <f t="shared" si="0"/>
        <v>0</v>
      </c>
      <c r="I36" s="100"/>
      <c r="J36" s="227"/>
      <c r="K36" s="103">
        <f t="shared" si="1"/>
        <v>0</v>
      </c>
    </row>
    <row r="37" spans="1:11">
      <c r="A37" s="35"/>
      <c r="B37" s="35"/>
      <c r="C37" s="35"/>
      <c r="D37" s="35"/>
      <c r="E37" s="267"/>
      <c r="F37" s="227"/>
      <c r="G37" s="103">
        <f t="shared" si="0"/>
        <v>0</v>
      </c>
      <c r="I37" s="100"/>
      <c r="J37" s="227"/>
      <c r="K37" s="103">
        <f t="shared" si="1"/>
        <v>0</v>
      </c>
    </row>
    <row r="38" spans="1:11">
      <c r="A38" s="35"/>
      <c r="B38" s="35"/>
      <c r="C38" s="35"/>
      <c r="D38" s="35"/>
      <c r="E38" s="267"/>
      <c r="F38" s="227"/>
      <c r="G38" s="103">
        <f t="shared" si="0"/>
        <v>0</v>
      </c>
      <c r="I38" s="100"/>
      <c r="J38" s="227"/>
      <c r="K38" s="103">
        <f t="shared" si="1"/>
        <v>0</v>
      </c>
    </row>
    <row r="39" spans="1:11">
      <c r="A39" s="35"/>
      <c r="B39" s="35"/>
      <c r="C39" s="35"/>
      <c r="D39" s="35"/>
      <c r="E39" s="267"/>
      <c r="F39" s="227"/>
      <c r="G39" s="102">
        <f t="shared" si="0"/>
        <v>0</v>
      </c>
      <c r="I39" s="100"/>
      <c r="J39" s="227"/>
      <c r="K39" s="102">
        <f t="shared" si="1"/>
        <v>0</v>
      </c>
    </row>
    <row r="40" spans="1:11">
      <c r="A40" s="35"/>
      <c r="B40" s="35"/>
      <c r="C40" s="35"/>
      <c r="D40" s="35"/>
      <c r="E40" s="267"/>
      <c r="F40" s="227"/>
      <c r="G40" s="103">
        <f t="shared" si="0"/>
        <v>0</v>
      </c>
      <c r="I40" s="100"/>
      <c r="J40" s="227"/>
      <c r="K40" s="103">
        <f t="shared" si="1"/>
        <v>0</v>
      </c>
    </row>
    <row r="41" spans="1:11">
      <c r="A41" s="35"/>
      <c r="B41" s="35"/>
      <c r="C41" s="35"/>
      <c r="D41" s="35"/>
      <c r="E41" s="267"/>
      <c r="F41" s="227"/>
      <c r="G41" s="103">
        <f t="shared" si="0"/>
        <v>0</v>
      </c>
      <c r="I41" s="100"/>
      <c r="J41" s="227"/>
      <c r="K41" s="103">
        <f t="shared" si="1"/>
        <v>0</v>
      </c>
    </row>
    <row r="42" spans="1:11">
      <c r="A42" s="35"/>
      <c r="B42" s="35"/>
      <c r="C42" s="35"/>
      <c r="D42" s="35"/>
      <c r="E42" s="267"/>
      <c r="F42" s="227"/>
      <c r="G42" s="103">
        <f t="shared" si="0"/>
        <v>0</v>
      </c>
      <c r="I42" s="100"/>
      <c r="J42" s="227"/>
      <c r="K42" s="103">
        <f t="shared" si="1"/>
        <v>0</v>
      </c>
    </row>
    <row r="43" spans="1:11">
      <c r="A43" s="35"/>
      <c r="B43" s="35"/>
      <c r="C43" s="35"/>
      <c r="D43" s="35"/>
      <c r="E43" s="267"/>
      <c r="F43" s="227"/>
      <c r="G43" s="103">
        <f t="shared" si="0"/>
        <v>0</v>
      </c>
      <c r="I43" s="100"/>
      <c r="J43" s="227"/>
      <c r="K43" s="103">
        <f t="shared" si="1"/>
        <v>0</v>
      </c>
    </row>
    <row r="44" spans="1:11">
      <c r="A44" s="35"/>
      <c r="B44" s="35"/>
      <c r="C44" s="35"/>
      <c r="D44" s="35"/>
      <c r="E44" s="267"/>
      <c r="F44" s="227"/>
      <c r="G44" s="103">
        <f t="shared" si="0"/>
        <v>0</v>
      </c>
      <c r="I44" s="100"/>
      <c r="J44" s="227"/>
      <c r="K44" s="103">
        <f t="shared" si="1"/>
        <v>0</v>
      </c>
    </row>
    <row r="45" spans="1:11">
      <c r="A45" s="35"/>
      <c r="B45" s="35"/>
      <c r="C45" s="35"/>
      <c r="D45" s="35"/>
      <c r="E45" s="267"/>
      <c r="F45" s="227"/>
      <c r="G45" s="103">
        <f t="shared" si="0"/>
        <v>0</v>
      </c>
      <c r="I45" s="100"/>
      <c r="J45" s="227"/>
      <c r="K45" s="103">
        <f t="shared" si="1"/>
        <v>0</v>
      </c>
    </row>
    <row r="46" spans="1:11">
      <c r="A46" s="35"/>
      <c r="B46" s="35"/>
      <c r="C46" s="35"/>
      <c r="D46" s="35"/>
      <c r="E46" s="267"/>
      <c r="F46" s="227"/>
      <c r="G46" s="102">
        <f t="shared" si="0"/>
        <v>0</v>
      </c>
      <c r="I46" s="100"/>
      <c r="J46" s="227"/>
      <c r="K46" s="102">
        <f t="shared" si="1"/>
        <v>0</v>
      </c>
    </row>
    <row r="47" spans="1:11">
      <c r="A47" s="35"/>
      <c r="B47" s="35"/>
      <c r="C47" s="35"/>
      <c r="D47" s="35"/>
      <c r="E47" s="267"/>
      <c r="F47" s="227"/>
      <c r="G47" s="103">
        <f t="shared" si="0"/>
        <v>0</v>
      </c>
      <c r="I47" s="100"/>
      <c r="J47" s="227"/>
      <c r="K47" s="103">
        <f t="shared" si="1"/>
        <v>0</v>
      </c>
    </row>
    <row r="48" spans="1:11">
      <c r="A48" s="35"/>
      <c r="B48" s="35"/>
      <c r="C48" s="35"/>
      <c r="D48" s="35"/>
      <c r="E48" s="267"/>
      <c r="F48" s="227"/>
      <c r="G48" s="103">
        <f t="shared" si="0"/>
        <v>0</v>
      </c>
      <c r="I48" s="100"/>
      <c r="J48" s="227"/>
      <c r="K48" s="103">
        <f t="shared" si="1"/>
        <v>0</v>
      </c>
    </row>
    <row r="49" spans="1:11">
      <c r="A49" s="35"/>
      <c r="B49" s="35"/>
      <c r="C49" s="35"/>
      <c r="D49" s="35"/>
      <c r="E49" s="267"/>
      <c r="F49" s="227"/>
      <c r="G49" s="103">
        <f t="shared" si="0"/>
        <v>0</v>
      </c>
      <c r="I49" s="100"/>
      <c r="J49" s="227"/>
      <c r="K49" s="103">
        <f t="shared" si="1"/>
        <v>0</v>
      </c>
    </row>
    <row r="50" spans="1:11">
      <c r="A50" s="35"/>
      <c r="B50" s="35"/>
      <c r="C50" s="35"/>
      <c r="D50" s="35"/>
      <c r="E50" s="267"/>
      <c r="F50" s="227"/>
      <c r="G50" s="103">
        <f t="shared" si="0"/>
        <v>0</v>
      </c>
      <c r="I50" s="100"/>
      <c r="J50" s="227"/>
      <c r="K50" s="103">
        <f t="shared" si="1"/>
        <v>0</v>
      </c>
    </row>
    <row r="51" spans="1:11">
      <c r="A51" s="35"/>
      <c r="B51" s="35"/>
      <c r="C51" s="35"/>
      <c r="D51" s="35"/>
      <c r="E51" s="267"/>
      <c r="F51" s="227"/>
      <c r="G51" s="103">
        <f t="shared" si="0"/>
        <v>0</v>
      </c>
      <c r="I51" s="100"/>
      <c r="J51" s="227"/>
      <c r="K51" s="103">
        <f t="shared" si="1"/>
        <v>0</v>
      </c>
    </row>
    <row r="52" spans="1:11">
      <c r="A52" s="35"/>
      <c r="B52" s="35"/>
      <c r="C52" s="35"/>
      <c r="D52" s="35"/>
      <c r="E52" s="267"/>
      <c r="F52" s="227"/>
      <c r="G52" s="103">
        <f t="shared" si="0"/>
        <v>0</v>
      </c>
      <c r="I52" s="100"/>
      <c r="J52" s="227"/>
      <c r="K52" s="103">
        <f t="shared" si="1"/>
        <v>0</v>
      </c>
    </row>
    <row r="53" spans="1:11">
      <c r="A53" s="35"/>
      <c r="B53" s="35"/>
      <c r="C53" s="35"/>
      <c r="D53" s="35"/>
      <c r="E53" s="99"/>
      <c r="F53" s="105"/>
      <c r="G53" s="102">
        <f t="shared" si="0"/>
        <v>0</v>
      </c>
      <c r="I53" s="267"/>
      <c r="J53" s="227"/>
      <c r="K53" s="102">
        <f t="shared" si="1"/>
        <v>0</v>
      </c>
    </row>
    <row r="54" spans="1:11">
      <c r="A54" s="35"/>
      <c r="B54" s="35"/>
      <c r="C54" s="35"/>
      <c r="D54" s="35"/>
      <c r="E54" s="100"/>
      <c r="F54" s="106"/>
      <c r="G54" s="103">
        <f t="shared" si="0"/>
        <v>0</v>
      </c>
      <c r="I54" s="100"/>
      <c r="J54" s="106"/>
      <c r="K54" s="103">
        <f t="shared" si="1"/>
        <v>0</v>
      </c>
    </row>
    <row r="55" spans="1:11">
      <c r="A55" s="35"/>
      <c r="B55" s="35"/>
      <c r="C55" s="35"/>
      <c r="D55" s="35"/>
      <c r="E55" s="100"/>
      <c r="F55" s="106"/>
      <c r="G55" s="103">
        <f t="shared" si="0"/>
        <v>0</v>
      </c>
      <c r="I55" s="100"/>
      <c r="J55" s="106"/>
      <c r="K55" s="103">
        <f t="shared" si="1"/>
        <v>0</v>
      </c>
    </row>
    <row r="56" spans="1:11">
      <c r="A56" s="35"/>
      <c r="B56" s="35"/>
      <c r="C56" s="35"/>
      <c r="D56" s="35"/>
      <c r="E56" s="100"/>
      <c r="F56" s="106"/>
      <c r="G56" s="103">
        <f t="shared" si="0"/>
        <v>0</v>
      </c>
      <c r="I56" s="100"/>
      <c r="J56" s="106"/>
      <c r="K56" s="103">
        <f t="shared" si="1"/>
        <v>0</v>
      </c>
    </row>
    <row r="57" spans="1:11">
      <c r="A57" s="35"/>
      <c r="B57" s="35"/>
      <c r="C57" s="35"/>
      <c r="D57" s="35"/>
      <c r="E57" s="100"/>
      <c r="F57" s="106"/>
      <c r="G57" s="103">
        <f t="shared" si="0"/>
        <v>0</v>
      </c>
      <c r="I57" s="100"/>
      <c r="J57" s="106"/>
      <c r="K57" s="103">
        <f t="shared" si="1"/>
        <v>0</v>
      </c>
    </row>
    <row r="58" spans="1:11">
      <c r="A58" s="35"/>
      <c r="B58" s="35"/>
      <c r="C58" s="35"/>
      <c r="D58" s="35"/>
      <c r="E58" s="100"/>
      <c r="F58" s="106"/>
      <c r="G58" s="103">
        <f t="shared" si="0"/>
        <v>0</v>
      </c>
      <c r="I58" s="100"/>
      <c r="J58" s="106"/>
      <c r="K58" s="103">
        <f t="shared" si="1"/>
        <v>0</v>
      </c>
    </row>
    <row r="59" spans="1:11">
      <c r="A59" s="35"/>
      <c r="B59" s="35"/>
      <c r="C59" s="35"/>
      <c r="D59" s="35"/>
      <c r="E59" s="100"/>
      <c r="F59" s="106"/>
      <c r="G59" s="103">
        <f t="shared" si="0"/>
        <v>0</v>
      </c>
      <c r="I59" s="100"/>
      <c r="J59" s="106"/>
      <c r="K59" s="103">
        <f t="shared" si="1"/>
        <v>0</v>
      </c>
    </row>
    <row r="60" spans="1:11">
      <c r="A60" s="35"/>
      <c r="B60" s="35"/>
      <c r="C60" s="35"/>
      <c r="D60" s="35"/>
      <c r="E60" s="99"/>
      <c r="F60" s="105"/>
      <c r="G60" s="102">
        <f t="shared" si="0"/>
        <v>0</v>
      </c>
      <c r="I60" s="99"/>
      <c r="J60" s="105"/>
      <c r="K60" s="102">
        <f t="shared" si="1"/>
        <v>0</v>
      </c>
    </row>
    <row r="61" spans="1:11">
      <c r="A61" s="35"/>
      <c r="B61" s="35"/>
      <c r="C61" s="35"/>
      <c r="D61" s="35"/>
      <c r="E61" s="100"/>
      <c r="F61" s="106"/>
      <c r="G61" s="103">
        <f t="shared" si="0"/>
        <v>0</v>
      </c>
      <c r="I61" s="100"/>
      <c r="J61" s="106"/>
      <c r="K61" s="103">
        <f t="shared" si="1"/>
        <v>0</v>
      </c>
    </row>
    <row r="62" spans="1:11">
      <c r="A62" s="35"/>
      <c r="B62" s="35"/>
      <c r="C62" s="35"/>
      <c r="D62" s="35"/>
      <c r="E62" s="100"/>
      <c r="F62" s="106"/>
      <c r="G62" s="103">
        <f t="shared" si="0"/>
        <v>0</v>
      </c>
      <c r="I62" s="100"/>
      <c r="J62" s="106"/>
      <c r="K62" s="103">
        <f t="shared" si="1"/>
        <v>0</v>
      </c>
    </row>
    <row r="63" spans="1:11">
      <c r="A63" s="35"/>
      <c r="B63" s="35"/>
      <c r="C63" s="35"/>
      <c r="D63" s="35"/>
      <c r="E63" s="100"/>
      <c r="F63" s="106"/>
      <c r="G63" s="103">
        <f t="shared" si="0"/>
        <v>0</v>
      </c>
      <c r="I63" s="100"/>
      <c r="J63" s="106"/>
      <c r="K63" s="103">
        <f t="shared" si="1"/>
        <v>0</v>
      </c>
    </row>
    <row r="64" spans="1:11">
      <c r="A64" s="35"/>
      <c r="B64" s="35"/>
      <c r="C64" s="35"/>
      <c r="D64" s="35"/>
      <c r="E64" s="100"/>
      <c r="F64" s="106"/>
      <c r="G64" s="103">
        <f t="shared" si="0"/>
        <v>0</v>
      </c>
      <c r="I64" s="100"/>
      <c r="J64" s="106"/>
      <c r="K64" s="103">
        <f t="shared" si="1"/>
        <v>0</v>
      </c>
    </row>
    <row r="65" spans="1:11">
      <c r="A65" s="35"/>
      <c r="B65" s="35"/>
      <c r="C65" s="35"/>
      <c r="D65" s="35"/>
      <c r="E65" s="100"/>
      <c r="F65" s="106"/>
      <c r="G65" s="103">
        <f t="shared" si="0"/>
        <v>0</v>
      </c>
      <c r="I65" s="100"/>
      <c r="J65" s="106"/>
      <c r="K65" s="103">
        <f t="shared" si="1"/>
        <v>0</v>
      </c>
    </row>
    <row r="66" spans="1:11">
      <c r="A66" s="35"/>
      <c r="B66" s="35"/>
      <c r="C66" s="35"/>
      <c r="D66" s="35"/>
      <c r="E66" s="100"/>
      <c r="F66" s="106"/>
      <c r="G66" s="103">
        <f t="shared" si="0"/>
        <v>0</v>
      </c>
      <c r="I66" s="100"/>
      <c r="J66" s="106"/>
      <c r="K66" s="103">
        <f t="shared" si="1"/>
        <v>0</v>
      </c>
    </row>
    <row r="67" spans="1:11">
      <c r="A67" s="35"/>
      <c r="B67" s="35"/>
      <c r="C67" s="35"/>
      <c r="D67" s="35"/>
      <c r="E67" s="99"/>
      <c r="F67" s="105"/>
      <c r="G67" s="102">
        <f t="shared" si="0"/>
        <v>0</v>
      </c>
      <c r="I67" s="99"/>
      <c r="J67" s="105"/>
      <c r="K67" s="102">
        <f t="shared" si="1"/>
        <v>0</v>
      </c>
    </row>
    <row r="68" spans="1:11">
      <c r="A68" s="35"/>
      <c r="B68" s="35"/>
      <c r="C68" s="35"/>
      <c r="D68" s="35"/>
      <c r="E68" s="100"/>
      <c r="F68" s="106"/>
      <c r="G68" s="103">
        <f t="shared" si="0"/>
        <v>0</v>
      </c>
      <c r="I68" s="100"/>
      <c r="J68" s="106"/>
      <c r="K68" s="103">
        <f t="shared" si="1"/>
        <v>0</v>
      </c>
    </row>
    <row r="69" spans="1:11">
      <c r="A69" s="35"/>
      <c r="B69" s="35"/>
      <c r="C69" s="35"/>
      <c r="D69" s="35"/>
      <c r="E69" s="100"/>
      <c r="F69" s="106"/>
      <c r="G69" s="103">
        <f t="shared" si="0"/>
        <v>0</v>
      </c>
      <c r="I69" s="100"/>
      <c r="J69" s="106"/>
      <c r="K69" s="103">
        <f t="shared" si="1"/>
        <v>0</v>
      </c>
    </row>
    <row r="70" spans="1:11">
      <c r="A70" s="35"/>
      <c r="B70" s="35"/>
      <c r="C70" s="35"/>
      <c r="D70" s="35"/>
      <c r="E70" s="100"/>
      <c r="F70" s="106"/>
      <c r="G70" s="103">
        <f t="shared" si="0"/>
        <v>0</v>
      </c>
      <c r="I70" s="100"/>
      <c r="J70" s="106"/>
      <c r="K70" s="103">
        <f t="shared" si="1"/>
        <v>0</v>
      </c>
    </row>
    <row r="71" spans="1:11">
      <c r="A71" s="35"/>
      <c r="B71" s="35"/>
      <c r="C71" s="35"/>
      <c r="D71" s="35"/>
      <c r="E71" s="100"/>
      <c r="F71" s="106"/>
      <c r="G71" s="103">
        <f t="shared" ref="G71:G83" si="2">IF(E71*F71=0,0,E71*F71)</f>
        <v>0</v>
      </c>
      <c r="I71" s="100"/>
      <c r="J71" s="106"/>
      <c r="K71" s="103">
        <f t="shared" ref="K71:K83" si="3">IF(I71*J71=0,0,I71*J71)</f>
        <v>0</v>
      </c>
    </row>
    <row r="72" spans="1:11">
      <c r="A72" s="35"/>
      <c r="B72" s="35"/>
      <c r="C72" s="35"/>
      <c r="D72" s="35"/>
      <c r="E72" s="100"/>
      <c r="F72" s="106"/>
      <c r="G72" s="103">
        <f t="shared" si="2"/>
        <v>0</v>
      </c>
      <c r="I72" s="100"/>
      <c r="J72" s="106"/>
      <c r="K72" s="103">
        <f t="shared" si="3"/>
        <v>0</v>
      </c>
    </row>
    <row r="73" spans="1:11">
      <c r="A73" s="35"/>
      <c r="B73" s="35"/>
      <c r="C73" s="35"/>
      <c r="D73" s="35"/>
      <c r="E73" s="100"/>
      <c r="F73" s="106"/>
      <c r="G73" s="103">
        <f t="shared" si="2"/>
        <v>0</v>
      </c>
      <c r="I73" s="100"/>
      <c r="J73" s="106"/>
      <c r="K73" s="103">
        <f t="shared" si="3"/>
        <v>0</v>
      </c>
    </row>
    <row r="74" spans="1:11">
      <c r="A74" s="35"/>
      <c r="B74" s="35"/>
      <c r="C74" s="35"/>
      <c r="D74" s="35"/>
      <c r="E74" s="99"/>
      <c r="F74" s="105"/>
      <c r="G74" s="102">
        <f t="shared" si="2"/>
        <v>0</v>
      </c>
      <c r="I74" s="99"/>
      <c r="J74" s="105"/>
      <c r="K74" s="102">
        <f t="shared" si="3"/>
        <v>0</v>
      </c>
    </row>
    <row r="75" spans="1:11">
      <c r="A75" s="35"/>
      <c r="B75" s="35"/>
      <c r="C75" s="35"/>
      <c r="D75" s="35"/>
      <c r="E75" s="100"/>
      <c r="F75" s="106"/>
      <c r="G75" s="103">
        <f t="shared" si="2"/>
        <v>0</v>
      </c>
      <c r="I75" s="100"/>
      <c r="J75" s="106"/>
      <c r="K75" s="103">
        <f t="shared" si="3"/>
        <v>0</v>
      </c>
    </row>
    <row r="76" spans="1:11">
      <c r="A76" s="35"/>
      <c r="B76" s="35"/>
      <c r="C76" s="35"/>
      <c r="D76" s="35"/>
      <c r="E76" s="100"/>
      <c r="F76" s="106"/>
      <c r="G76" s="103">
        <f t="shared" si="2"/>
        <v>0</v>
      </c>
      <c r="I76" s="100"/>
      <c r="J76" s="106"/>
      <c r="K76" s="103">
        <f t="shared" si="3"/>
        <v>0</v>
      </c>
    </row>
    <row r="77" spans="1:11">
      <c r="A77" s="35"/>
      <c r="B77" s="35"/>
      <c r="C77" s="35"/>
      <c r="D77" s="35"/>
      <c r="E77" s="100"/>
      <c r="F77" s="106"/>
      <c r="G77" s="103">
        <f t="shared" si="2"/>
        <v>0</v>
      </c>
      <c r="I77" s="100"/>
      <c r="J77" s="106"/>
      <c r="K77" s="103">
        <f t="shared" si="3"/>
        <v>0</v>
      </c>
    </row>
    <row r="78" spans="1:11">
      <c r="A78" s="35"/>
      <c r="B78" s="35"/>
      <c r="C78" s="35"/>
      <c r="D78" s="35"/>
      <c r="E78" s="100"/>
      <c r="F78" s="106"/>
      <c r="G78" s="103">
        <f t="shared" si="2"/>
        <v>0</v>
      </c>
      <c r="I78" s="100"/>
      <c r="J78" s="106"/>
      <c r="K78" s="103">
        <f t="shared" si="3"/>
        <v>0</v>
      </c>
    </row>
    <row r="79" spans="1:11">
      <c r="A79" s="35"/>
      <c r="B79" s="35"/>
      <c r="C79" s="35"/>
      <c r="D79" s="35"/>
      <c r="E79" s="100"/>
      <c r="F79" s="106"/>
      <c r="G79" s="103">
        <f t="shared" si="2"/>
        <v>0</v>
      </c>
      <c r="I79" s="100"/>
      <c r="J79" s="106"/>
      <c r="K79" s="103">
        <f t="shared" si="3"/>
        <v>0</v>
      </c>
    </row>
    <row r="80" spans="1:11">
      <c r="A80" s="35"/>
      <c r="B80" s="35"/>
      <c r="C80" s="35"/>
      <c r="D80" s="35"/>
      <c r="E80" s="100"/>
      <c r="F80" s="106"/>
      <c r="G80" s="103">
        <f t="shared" si="2"/>
        <v>0</v>
      </c>
      <c r="I80" s="100"/>
      <c r="J80" s="106"/>
      <c r="K80" s="103">
        <f t="shared" si="3"/>
        <v>0</v>
      </c>
    </row>
    <row r="81" spans="1:11">
      <c r="A81" s="35"/>
      <c r="B81" s="35"/>
      <c r="C81" s="35"/>
      <c r="D81" s="35"/>
      <c r="E81" s="99"/>
      <c r="F81" s="105"/>
      <c r="G81" s="102">
        <f t="shared" si="2"/>
        <v>0</v>
      </c>
      <c r="I81" s="99"/>
      <c r="J81" s="105"/>
      <c r="K81" s="102">
        <f t="shared" si="3"/>
        <v>0</v>
      </c>
    </row>
    <row r="82" spans="1:11">
      <c r="A82" s="35"/>
      <c r="B82" s="35"/>
      <c r="C82" s="35"/>
      <c r="D82" s="35"/>
      <c r="E82" s="100"/>
      <c r="F82" s="106"/>
      <c r="G82" s="103">
        <f t="shared" si="2"/>
        <v>0</v>
      </c>
      <c r="I82" s="100"/>
      <c r="J82" s="106"/>
      <c r="K82" s="103">
        <f t="shared" si="3"/>
        <v>0</v>
      </c>
    </row>
    <row r="83" spans="1:11">
      <c r="A83" s="35"/>
      <c r="B83" s="35"/>
      <c r="C83" s="35"/>
      <c r="D83" s="35"/>
      <c r="E83" s="100"/>
      <c r="F83" s="106"/>
      <c r="G83" s="103">
        <f t="shared" si="2"/>
        <v>0</v>
      </c>
      <c r="I83" s="100"/>
      <c r="J83" s="106"/>
      <c r="K83" s="103">
        <f t="shared" si="3"/>
        <v>0</v>
      </c>
    </row>
    <row r="84" spans="1:11">
      <c r="A84" s="35"/>
      <c r="B84" s="35"/>
      <c r="C84" s="35"/>
      <c r="D84" s="35"/>
      <c r="E84" s="100"/>
      <c r="F84" s="106"/>
      <c r="G84" s="103">
        <f t="shared" ref="G84:G147" si="4">IF(E84*F84=0,0,E84*F84)</f>
        <v>0</v>
      </c>
      <c r="I84" s="100"/>
      <c r="J84" s="106"/>
      <c r="K84" s="103">
        <f t="shared" ref="K84:K147" si="5">IF(I84*J84=0,0,I84*J84)</f>
        <v>0</v>
      </c>
    </row>
    <row r="85" spans="1:11">
      <c r="A85" s="35"/>
      <c r="B85" s="35"/>
      <c r="C85" s="35"/>
      <c r="D85" s="35"/>
      <c r="E85" s="100"/>
      <c r="F85" s="106"/>
      <c r="G85" s="103">
        <f t="shared" si="4"/>
        <v>0</v>
      </c>
      <c r="I85" s="100"/>
      <c r="J85" s="106"/>
      <c r="K85" s="103">
        <f t="shared" si="5"/>
        <v>0</v>
      </c>
    </row>
    <row r="86" spans="1:11">
      <c r="A86" s="35"/>
      <c r="B86" s="35"/>
      <c r="C86" s="35"/>
      <c r="D86" s="35"/>
      <c r="E86" s="100"/>
      <c r="F86" s="106"/>
      <c r="G86" s="103">
        <f t="shared" si="4"/>
        <v>0</v>
      </c>
      <c r="I86" s="100"/>
      <c r="J86" s="106"/>
      <c r="K86" s="103">
        <f t="shared" si="5"/>
        <v>0</v>
      </c>
    </row>
    <row r="87" spans="1:11">
      <c r="A87" s="35"/>
      <c r="B87" s="35"/>
      <c r="C87" s="35"/>
      <c r="D87" s="35"/>
      <c r="E87" s="100"/>
      <c r="F87" s="106"/>
      <c r="G87" s="103">
        <f t="shared" si="4"/>
        <v>0</v>
      </c>
      <c r="I87" s="100"/>
      <c r="J87" s="106"/>
      <c r="K87" s="103">
        <f t="shared" si="5"/>
        <v>0</v>
      </c>
    </row>
    <row r="88" spans="1:11">
      <c r="A88" s="35"/>
      <c r="B88" s="35"/>
      <c r="C88" s="35"/>
      <c r="D88" s="35"/>
      <c r="E88" s="99"/>
      <c r="F88" s="105"/>
      <c r="G88" s="103">
        <f t="shared" si="4"/>
        <v>0</v>
      </c>
      <c r="I88" s="100"/>
      <c r="J88" s="106"/>
      <c r="K88" s="103">
        <f t="shared" si="5"/>
        <v>0</v>
      </c>
    </row>
    <row r="89" spans="1:11">
      <c r="A89" s="35"/>
      <c r="B89" s="35"/>
      <c r="C89" s="35"/>
      <c r="D89" s="35"/>
      <c r="E89" s="100"/>
      <c r="F89" s="106"/>
      <c r="G89" s="103">
        <f t="shared" si="4"/>
        <v>0</v>
      </c>
      <c r="I89" s="100"/>
      <c r="J89" s="106"/>
      <c r="K89" s="103">
        <f t="shared" si="5"/>
        <v>0</v>
      </c>
    </row>
    <row r="90" spans="1:11">
      <c r="A90" s="35"/>
      <c r="B90" s="35"/>
      <c r="C90" s="35"/>
      <c r="D90" s="35"/>
      <c r="E90" s="100"/>
      <c r="F90" s="106"/>
      <c r="G90" s="103">
        <f t="shared" si="4"/>
        <v>0</v>
      </c>
      <c r="I90" s="100"/>
      <c r="J90" s="106"/>
      <c r="K90" s="103">
        <f t="shared" si="5"/>
        <v>0</v>
      </c>
    </row>
    <row r="91" spans="1:11">
      <c r="A91" s="35"/>
      <c r="B91" s="35"/>
      <c r="C91" s="35"/>
      <c r="D91" s="35"/>
      <c r="E91" s="100"/>
      <c r="F91" s="106"/>
      <c r="G91" s="103">
        <f t="shared" si="4"/>
        <v>0</v>
      </c>
      <c r="I91" s="100"/>
      <c r="J91" s="106"/>
      <c r="K91" s="103">
        <f t="shared" si="5"/>
        <v>0</v>
      </c>
    </row>
    <row r="92" spans="1:11">
      <c r="A92" s="35"/>
      <c r="B92" s="35"/>
      <c r="C92" s="35"/>
      <c r="D92" s="35"/>
      <c r="E92" s="100"/>
      <c r="F92" s="106"/>
      <c r="G92" s="103">
        <f t="shared" si="4"/>
        <v>0</v>
      </c>
      <c r="I92" s="100"/>
      <c r="J92" s="106"/>
      <c r="K92" s="103">
        <f t="shared" si="5"/>
        <v>0</v>
      </c>
    </row>
    <row r="93" spans="1:11">
      <c r="A93" s="35"/>
      <c r="B93" s="35"/>
      <c r="C93" s="35"/>
      <c r="D93" s="35"/>
      <c r="E93" s="100"/>
      <c r="F93" s="106"/>
      <c r="G93" s="103">
        <f t="shared" si="4"/>
        <v>0</v>
      </c>
      <c r="I93" s="100"/>
      <c r="J93" s="106"/>
      <c r="K93" s="103">
        <f t="shared" si="5"/>
        <v>0</v>
      </c>
    </row>
    <row r="94" spans="1:11">
      <c r="A94" s="35"/>
      <c r="B94" s="35"/>
      <c r="C94" s="35"/>
      <c r="D94" s="35"/>
      <c r="E94" s="100"/>
      <c r="F94" s="106"/>
      <c r="G94" s="103">
        <f t="shared" si="4"/>
        <v>0</v>
      </c>
      <c r="I94" s="100"/>
      <c r="J94" s="106"/>
      <c r="K94" s="103">
        <f t="shared" si="5"/>
        <v>0</v>
      </c>
    </row>
    <row r="95" spans="1:11">
      <c r="A95" s="35"/>
      <c r="B95" s="35"/>
      <c r="C95" s="35"/>
      <c r="D95" s="35"/>
      <c r="E95" s="99"/>
      <c r="F95" s="105"/>
      <c r="G95" s="103">
        <f t="shared" si="4"/>
        <v>0</v>
      </c>
      <c r="I95" s="100"/>
      <c r="J95" s="106"/>
      <c r="K95" s="103">
        <f t="shared" si="5"/>
        <v>0</v>
      </c>
    </row>
    <row r="96" spans="1:11">
      <c r="A96" s="35"/>
      <c r="B96" s="35"/>
      <c r="C96" s="35"/>
      <c r="D96" s="35"/>
      <c r="E96" s="100"/>
      <c r="F96" s="106"/>
      <c r="G96" s="103">
        <f t="shared" si="4"/>
        <v>0</v>
      </c>
      <c r="I96" s="100"/>
      <c r="J96" s="106"/>
      <c r="K96" s="103">
        <f t="shared" si="5"/>
        <v>0</v>
      </c>
    </row>
    <row r="97" spans="1:11">
      <c r="A97" s="35"/>
      <c r="B97" s="35"/>
      <c r="C97" s="35"/>
      <c r="D97" s="35"/>
      <c r="E97" s="100"/>
      <c r="F97" s="106"/>
      <c r="G97" s="103">
        <f t="shared" si="4"/>
        <v>0</v>
      </c>
      <c r="I97" s="100"/>
      <c r="J97" s="106"/>
      <c r="K97" s="103">
        <f t="shared" si="5"/>
        <v>0</v>
      </c>
    </row>
    <row r="98" spans="1:11">
      <c r="A98" s="35"/>
      <c r="B98" s="35"/>
      <c r="C98" s="35"/>
      <c r="D98" s="35"/>
      <c r="E98" s="100"/>
      <c r="F98" s="106"/>
      <c r="G98" s="103">
        <f t="shared" si="4"/>
        <v>0</v>
      </c>
      <c r="I98" s="100"/>
      <c r="J98" s="106"/>
      <c r="K98" s="103">
        <f t="shared" si="5"/>
        <v>0</v>
      </c>
    </row>
    <row r="99" spans="1:11">
      <c r="A99" s="35"/>
      <c r="B99" s="35"/>
      <c r="C99" s="35"/>
      <c r="D99" s="35"/>
      <c r="E99" s="100"/>
      <c r="F99" s="106"/>
      <c r="G99" s="103">
        <f t="shared" si="4"/>
        <v>0</v>
      </c>
      <c r="I99" s="100"/>
      <c r="J99" s="106"/>
      <c r="K99" s="103">
        <f t="shared" si="5"/>
        <v>0</v>
      </c>
    </row>
    <row r="100" spans="1:11">
      <c r="A100" s="35"/>
      <c r="B100" s="35"/>
      <c r="C100" s="35"/>
      <c r="D100" s="35"/>
      <c r="E100" s="100"/>
      <c r="F100" s="106"/>
      <c r="G100" s="103">
        <f t="shared" si="4"/>
        <v>0</v>
      </c>
      <c r="I100" s="100"/>
      <c r="J100" s="106"/>
      <c r="K100" s="103">
        <f t="shared" si="5"/>
        <v>0</v>
      </c>
    </row>
    <row r="101" spans="1:11">
      <c r="A101" s="35"/>
      <c r="B101" s="35"/>
      <c r="C101" s="35"/>
      <c r="D101" s="35"/>
      <c r="E101" s="100"/>
      <c r="F101" s="106"/>
      <c r="G101" s="103">
        <f t="shared" si="4"/>
        <v>0</v>
      </c>
      <c r="I101" s="100"/>
      <c r="J101" s="106"/>
      <c r="K101" s="103">
        <f t="shared" si="5"/>
        <v>0</v>
      </c>
    </row>
    <row r="102" spans="1:11">
      <c r="A102" s="35"/>
      <c r="B102" s="35"/>
      <c r="C102" s="35"/>
      <c r="D102" s="35"/>
      <c r="E102" s="99"/>
      <c r="F102" s="105"/>
      <c r="G102" s="103">
        <f t="shared" si="4"/>
        <v>0</v>
      </c>
      <c r="I102" s="100"/>
      <c r="J102" s="106"/>
      <c r="K102" s="103">
        <f t="shared" si="5"/>
        <v>0</v>
      </c>
    </row>
    <row r="103" spans="1:11">
      <c r="A103" s="35"/>
      <c r="B103" s="35"/>
      <c r="C103" s="35"/>
      <c r="D103" s="35"/>
      <c r="E103" s="100"/>
      <c r="F103" s="106"/>
      <c r="G103" s="103">
        <f t="shared" si="4"/>
        <v>0</v>
      </c>
      <c r="I103" s="100"/>
      <c r="J103" s="106"/>
      <c r="K103" s="103">
        <f t="shared" si="5"/>
        <v>0</v>
      </c>
    </row>
    <row r="104" spans="1:11">
      <c r="A104" s="35"/>
      <c r="B104" s="35"/>
      <c r="C104" s="35"/>
      <c r="D104" s="35"/>
      <c r="E104" s="100"/>
      <c r="F104" s="106"/>
      <c r="G104" s="103">
        <f t="shared" si="4"/>
        <v>0</v>
      </c>
      <c r="I104" s="100"/>
      <c r="J104" s="106"/>
      <c r="K104" s="103">
        <f t="shared" si="5"/>
        <v>0</v>
      </c>
    </row>
    <row r="105" spans="1:11">
      <c r="A105" s="35"/>
      <c r="B105" s="35"/>
      <c r="C105" s="35"/>
      <c r="D105" s="35"/>
      <c r="E105" s="100"/>
      <c r="F105" s="106"/>
      <c r="G105" s="103">
        <f t="shared" si="4"/>
        <v>0</v>
      </c>
      <c r="I105" s="100"/>
      <c r="J105" s="106"/>
      <c r="K105" s="103">
        <f t="shared" si="5"/>
        <v>0</v>
      </c>
    </row>
    <row r="106" spans="1:11">
      <c r="A106" s="35"/>
      <c r="B106" s="35"/>
      <c r="C106" s="35"/>
      <c r="D106" s="35"/>
      <c r="E106" s="100"/>
      <c r="F106" s="106"/>
      <c r="G106" s="103">
        <f t="shared" si="4"/>
        <v>0</v>
      </c>
      <c r="I106" s="100"/>
      <c r="J106" s="106"/>
      <c r="K106" s="103">
        <f t="shared" si="5"/>
        <v>0</v>
      </c>
    </row>
    <row r="107" spans="1:11">
      <c r="A107" s="35"/>
      <c r="B107" s="35"/>
      <c r="C107" s="35"/>
      <c r="D107" s="35"/>
      <c r="E107" s="100"/>
      <c r="F107" s="106"/>
      <c r="G107" s="103">
        <f t="shared" si="4"/>
        <v>0</v>
      </c>
      <c r="I107" s="100"/>
      <c r="J107" s="106"/>
      <c r="K107" s="103">
        <f t="shared" si="5"/>
        <v>0</v>
      </c>
    </row>
    <row r="108" spans="1:11">
      <c r="A108" s="35"/>
      <c r="B108" s="35"/>
      <c r="C108" s="35"/>
      <c r="D108" s="35"/>
      <c r="E108" s="100"/>
      <c r="F108" s="106"/>
      <c r="G108" s="103">
        <f t="shared" si="4"/>
        <v>0</v>
      </c>
      <c r="I108" s="100"/>
      <c r="J108" s="106"/>
      <c r="K108" s="103">
        <f t="shared" si="5"/>
        <v>0</v>
      </c>
    </row>
    <row r="109" spans="1:11">
      <c r="A109" s="35"/>
      <c r="B109" s="35"/>
      <c r="C109" s="35"/>
      <c r="D109" s="35"/>
      <c r="E109" s="99"/>
      <c r="F109" s="105"/>
      <c r="G109" s="103">
        <f t="shared" si="4"/>
        <v>0</v>
      </c>
      <c r="I109" s="100"/>
      <c r="J109" s="106"/>
      <c r="K109" s="103">
        <f t="shared" si="5"/>
        <v>0</v>
      </c>
    </row>
    <row r="110" spans="1:11">
      <c r="A110" s="35"/>
      <c r="B110" s="35"/>
      <c r="C110" s="35"/>
      <c r="D110" s="35"/>
      <c r="E110" s="100"/>
      <c r="F110" s="106"/>
      <c r="G110" s="103">
        <f t="shared" si="4"/>
        <v>0</v>
      </c>
      <c r="I110" s="100"/>
      <c r="J110" s="106"/>
      <c r="K110" s="103">
        <f t="shared" si="5"/>
        <v>0</v>
      </c>
    </row>
    <row r="111" spans="1:11">
      <c r="A111" s="35"/>
      <c r="B111" s="35"/>
      <c r="C111" s="35"/>
      <c r="D111" s="35"/>
      <c r="E111" s="100"/>
      <c r="F111" s="106"/>
      <c r="G111" s="103">
        <f t="shared" si="4"/>
        <v>0</v>
      </c>
      <c r="I111" s="100"/>
      <c r="J111" s="106"/>
      <c r="K111" s="103">
        <f t="shared" si="5"/>
        <v>0</v>
      </c>
    </row>
    <row r="112" spans="1:11">
      <c r="A112" s="35"/>
      <c r="B112" s="35"/>
      <c r="C112" s="35"/>
      <c r="D112" s="35"/>
      <c r="E112" s="100"/>
      <c r="F112" s="106"/>
      <c r="G112" s="103">
        <f t="shared" si="4"/>
        <v>0</v>
      </c>
      <c r="I112" s="100"/>
      <c r="J112" s="106"/>
      <c r="K112" s="103">
        <f t="shared" si="5"/>
        <v>0</v>
      </c>
    </row>
    <row r="113" spans="1:11">
      <c r="A113" s="35"/>
      <c r="B113" s="35"/>
      <c r="C113" s="35"/>
      <c r="D113" s="35"/>
      <c r="E113" s="100"/>
      <c r="F113" s="106"/>
      <c r="G113" s="103">
        <f t="shared" si="4"/>
        <v>0</v>
      </c>
      <c r="I113" s="100"/>
      <c r="J113" s="106"/>
      <c r="K113" s="103">
        <f t="shared" si="5"/>
        <v>0</v>
      </c>
    </row>
    <row r="114" spans="1:11">
      <c r="A114" s="35"/>
      <c r="B114" s="35"/>
      <c r="C114" s="35"/>
      <c r="D114" s="35"/>
      <c r="E114" s="100"/>
      <c r="F114" s="106"/>
      <c r="G114" s="103">
        <f t="shared" si="4"/>
        <v>0</v>
      </c>
      <c r="I114" s="100"/>
      <c r="J114" s="106"/>
      <c r="K114" s="103">
        <f t="shared" si="5"/>
        <v>0</v>
      </c>
    </row>
    <row r="115" spans="1:11">
      <c r="A115" s="35"/>
      <c r="B115" s="35"/>
      <c r="C115" s="35"/>
      <c r="D115" s="35"/>
      <c r="E115" s="100"/>
      <c r="F115" s="106"/>
      <c r="G115" s="103">
        <f t="shared" si="4"/>
        <v>0</v>
      </c>
      <c r="I115" s="100"/>
      <c r="J115" s="106"/>
      <c r="K115" s="103">
        <f t="shared" si="5"/>
        <v>0</v>
      </c>
    </row>
    <row r="116" spans="1:11">
      <c r="A116" s="35"/>
      <c r="B116" s="35"/>
      <c r="C116" s="35"/>
      <c r="D116" s="35"/>
      <c r="E116" s="99"/>
      <c r="F116" s="105"/>
      <c r="G116" s="103">
        <f t="shared" si="4"/>
        <v>0</v>
      </c>
      <c r="I116" s="100"/>
      <c r="J116" s="106"/>
      <c r="K116" s="103">
        <f t="shared" si="5"/>
        <v>0</v>
      </c>
    </row>
    <row r="117" spans="1:11">
      <c r="A117" s="35"/>
      <c r="B117" s="35"/>
      <c r="C117" s="35"/>
      <c r="D117" s="35"/>
      <c r="E117" s="100"/>
      <c r="F117" s="106"/>
      <c r="G117" s="103">
        <f t="shared" si="4"/>
        <v>0</v>
      </c>
      <c r="I117" s="100"/>
      <c r="J117" s="106"/>
      <c r="K117" s="103">
        <f t="shared" si="5"/>
        <v>0</v>
      </c>
    </row>
    <row r="118" spans="1:11">
      <c r="A118" s="35"/>
      <c r="B118" s="35"/>
      <c r="C118" s="35"/>
      <c r="D118" s="35"/>
      <c r="E118" s="100"/>
      <c r="F118" s="106"/>
      <c r="G118" s="103">
        <f t="shared" si="4"/>
        <v>0</v>
      </c>
      <c r="I118" s="100"/>
      <c r="J118" s="106"/>
      <c r="K118" s="103">
        <f t="shared" si="5"/>
        <v>0</v>
      </c>
    </row>
    <row r="119" spans="1:11">
      <c r="A119" s="35"/>
      <c r="B119" s="35"/>
      <c r="C119" s="35"/>
      <c r="D119" s="35"/>
      <c r="E119" s="100"/>
      <c r="F119" s="106"/>
      <c r="G119" s="103">
        <f t="shared" si="4"/>
        <v>0</v>
      </c>
      <c r="I119" s="100"/>
      <c r="J119" s="106"/>
      <c r="K119" s="103">
        <f t="shared" si="5"/>
        <v>0</v>
      </c>
    </row>
    <row r="120" spans="1:11">
      <c r="A120" s="35"/>
      <c r="B120" s="35"/>
      <c r="C120" s="35"/>
      <c r="D120" s="35"/>
      <c r="E120" s="100"/>
      <c r="F120" s="106"/>
      <c r="G120" s="103">
        <f t="shared" si="4"/>
        <v>0</v>
      </c>
      <c r="I120" s="100"/>
      <c r="J120" s="106"/>
      <c r="K120" s="103">
        <f t="shared" si="5"/>
        <v>0</v>
      </c>
    </row>
    <row r="121" spans="1:11">
      <c r="A121" s="35"/>
      <c r="B121" s="35"/>
      <c r="C121" s="35"/>
      <c r="D121" s="35"/>
      <c r="E121" s="100"/>
      <c r="F121" s="106"/>
      <c r="G121" s="103">
        <f t="shared" si="4"/>
        <v>0</v>
      </c>
      <c r="I121" s="100"/>
      <c r="J121" s="106"/>
      <c r="K121" s="103">
        <f t="shared" si="5"/>
        <v>0</v>
      </c>
    </row>
    <row r="122" spans="1:11">
      <c r="A122" s="35"/>
      <c r="B122" s="35"/>
      <c r="C122" s="35"/>
      <c r="D122" s="35"/>
      <c r="E122" s="100"/>
      <c r="F122" s="106"/>
      <c r="G122" s="103">
        <f t="shared" si="4"/>
        <v>0</v>
      </c>
      <c r="I122" s="100"/>
      <c r="J122" s="106"/>
      <c r="K122" s="103">
        <f t="shared" si="5"/>
        <v>0</v>
      </c>
    </row>
    <row r="123" spans="1:11">
      <c r="A123" s="35"/>
      <c r="B123" s="35"/>
      <c r="C123" s="35"/>
      <c r="D123" s="35"/>
      <c r="E123" s="99"/>
      <c r="F123" s="105"/>
      <c r="G123" s="103">
        <f t="shared" si="4"/>
        <v>0</v>
      </c>
      <c r="I123" s="100"/>
      <c r="J123" s="106"/>
      <c r="K123" s="103">
        <f t="shared" si="5"/>
        <v>0</v>
      </c>
    </row>
    <row r="124" spans="1:11">
      <c r="A124" s="35"/>
      <c r="B124" s="35"/>
      <c r="C124" s="35"/>
      <c r="D124" s="35"/>
      <c r="E124" s="100"/>
      <c r="F124" s="106"/>
      <c r="G124" s="103">
        <f t="shared" si="4"/>
        <v>0</v>
      </c>
      <c r="I124" s="100"/>
      <c r="J124" s="106"/>
      <c r="K124" s="103">
        <f t="shared" si="5"/>
        <v>0</v>
      </c>
    </row>
    <row r="125" spans="1:11">
      <c r="A125" s="35"/>
      <c r="B125" s="35"/>
      <c r="C125" s="35"/>
      <c r="D125" s="35"/>
      <c r="E125" s="100"/>
      <c r="F125" s="106"/>
      <c r="G125" s="103">
        <f t="shared" si="4"/>
        <v>0</v>
      </c>
      <c r="I125" s="100"/>
      <c r="J125" s="106"/>
      <c r="K125" s="103">
        <f t="shared" si="5"/>
        <v>0</v>
      </c>
    </row>
    <row r="126" spans="1:11">
      <c r="A126" s="35"/>
      <c r="B126" s="35"/>
      <c r="C126" s="35"/>
      <c r="D126" s="35"/>
      <c r="E126" s="100"/>
      <c r="F126" s="106"/>
      <c r="G126" s="103">
        <f t="shared" si="4"/>
        <v>0</v>
      </c>
      <c r="I126" s="100"/>
      <c r="J126" s="106"/>
      <c r="K126" s="103">
        <f t="shared" si="5"/>
        <v>0</v>
      </c>
    </row>
    <row r="127" spans="1:11">
      <c r="A127" s="35"/>
      <c r="B127" s="35"/>
      <c r="C127" s="35"/>
      <c r="D127" s="35"/>
      <c r="E127" s="100"/>
      <c r="F127" s="106"/>
      <c r="G127" s="103">
        <f t="shared" si="4"/>
        <v>0</v>
      </c>
      <c r="I127" s="100"/>
      <c r="J127" s="106"/>
      <c r="K127" s="103">
        <f t="shared" si="5"/>
        <v>0</v>
      </c>
    </row>
    <row r="128" spans="1:11">
      <c r="A128" s="35"/>
      <c r="B128" s="35"/>
      <c r="C128" s="35"/>
      <c r="D128" s="35"/>
      <c r="E128" s="100"/>
      <c r="F128" s="106"/>
      <c r="G128" s="103">
        <f t="shared" si="4"/>
        <v>0</v>
      </c>
      <c r="I128" s="100"/>
      <c r="J128" s="106"/>
      <c r="K128" s="103">
        <f t="shared" si="5"/>
        <v>0</v>
      </c>
    </row>
    <row r="129" spans="1:11">
      <c r="A129" s="35"/>
      <c r="B129" s="35"/>
      <c r="C129" s="35"/>
      <c r="D129" s="35"/>
      <c r="E129" s="100"/>
      <c r="F129" s="106"/>
      <c r="G129" s="103">
        <f t="shared" si="4"/>
        <v>0</v>
      </c>
      <c r="I129" s="100"/>
      <c r="J129" s="106"/>
      <c r="K129" s="103">
        <f t="shared" si="5"/>
        <v>0</v>
      </c>
    </row>
    <row r="130" spans="1:11">
      <c r="A130" s="35"/>
      <c r="B130" s="35"/>
      <c r="C130" s="35"/>
      <c r="D130" s="35"/>
      <c r="E130" s="99"/>
      <c r="F130" s="105"/>
      <c r="G130" s="103">
        <f t="shared" si="4"/>
        <v>0</v>
      </c>
      <c r="I130" s="100"/>
      <c r="J130" s="106"/>
      <c r="K130" s="103">
        <f t="shared" si="5"/>
        <v>0</v>
      </c>
    </row>
    <row r="131" spans="1:11">
      <c r="A131" s="35"/>
      <c r="B131" s="35"/>
      <c r="C131" s="35"/>
      <c r="D131" s="35"/>
      <c r="E131" s="100"/>
      <c r="F131" s="106"/>
      <c r="G131" s="103">
        <f t="shared" si="4"/>
        <v>0</v>
      </c>
      <c r="I131" s="100"/>
      <c r="J131" s="106"/>
      <c r="K131" s="103">
        <f t="shared" si="5"/>
        <v>0</v>
      </c>
    </row>
    <row r="132" spans="1:11">
      <c r="A132" s="35"/>
      <c r="B132" s="35"/>
      <c r="C132" s="35"/>
      <c r="D132" s="35"/>
      <c r="E132" s="100"/>
      <c r="F132" s="106"/>
      <c r="G132" s="103">
        <f t="shared" si="4"/>
        <v>0</v>
      </c>
      <c r="I132" s="100"/>
      <c r="J132" s="106"/>
      <c r="K132" s="103">
        <f t="shared" si="5"/>
        <v>0</v>
      </c>
    </row>
    <row r="133" spans="1:11">
      <c r="A133" s="35"/>
      <c r="B133" s="35"/>
      <c r="C133" s="35"/>
      <c r="D133" s="35"/>
      <c r="E133" s="100"/>
      <c r="F133" s="106"/>
      <c r="G133" s="103">
        <f t="shared" si="4"/>
        <v>0</v>
      </c>
      <c r="I133" s="100"/>
      <c r="J133" s="106"/>
      <c r="K133" s="103">
        <f t="shared" si="5"/>
        <v>0</v>
      </c>
    </row>
    <row r="134" spans="1:11">
      <c r="A134" s="35"/>
      <c r="B134" s="35"/>
      <c r="C134" s="35"/>
      <c r="D134" s="35"/>
      <c r="E134" s="100"/>
      <c r="F134" s="106"/>
      <c r="G134" s="103">
        <f t="shared" si="4"/>
        <v>0</v>
      </c>
      <c r="I134" s="100"/>
      <c r="J134" s="106"/>
      <c r="K134" s="103">
        <f t="shared" si="5"/>
        <v>0</v>
      </c>
    </row>
    <row r="135" spans="1:11">
      <c r="A135" s="35"/>
      <c r="B135" s="35"/>
      <c r="C135" s="35"/>
      <c r="D135" s="35"/>
      <c r="E135" s="100"/>
      <c r="F135" s="106"/>
      <c r="G135" s="103">
        <f t="shared" si="4"/>
        <v>0</v>
      </c>
      <c r="I135" s="100"/>
      <c r="J135" s="106"/>
      <c r="K135" s="103">
        <f t="shared" si="5"/>
        <v>0</v>
      </c>
    </row>
    <row r="136" spans="1:11">
      <c r="A136" s="35"/>
      <c r="B136" s="35"/>
      <c r="C136" s="35"/>
      <c r="D136" s="35"/>
      <c r="E136" s="100"/>
      <c r="F136" s="106"/>
      <c r="G136" s="103">
        <f t="shared" si="4"/>
        <v>0</v>
      </c>
      <c r="I136" s="100"/>
      <c r="J136" s="106"/>
      <c r="K136" s="103">
        <f t="shared" si="5"/>
        <v>0</v>
      </c>
    </row>
    <row r="137" spans="1:11">
      <c r="A137" s="35"/>
      <c r="B137" s="35"/>
      <c r="C137" s="35"/>
      <c r="D137" s="35"/>
      <c r="E137" s="99"/>
      <c r="F137" s="105"/>
      <c r="G137" s="103">
        <f t="shared" si="4"/>
        <v>0</v>
      </c>
      <c r="I137" s="100"/>
      <c r="J137" s="106"/>
      <c r="K137" s="103">
        <f t="shared" si="5"/>
        <v>0</v>
      </c>
    </row>
    <row r="138" spans="1:11">
      <c r="A138" s="35"/>
      <c r="B138" s="35"/>
      <c r="C138" s="35"/>
      <c r="D138" s="35"/>
      <c r="E138" s="100"/>
      <c r="F138" s="106"/>
      <c r="G138" s="103">
        <f t="shared" si="4"/>
        <v>0</v>
      </c>
      <c r="I138" s="100"/>
      <c r="J138" s="106"/>
      <c r="K138" s="103">
        <f t="shared" si="5"/>
        <v>0</v>
      </c>
    </row>
    <row r="139" spans="1:11">
      <c r="A139" s="35"/>
      <c r="B139" s="35"/>
      <c r="C139" s="35"/>
      <c r="D139" s="35"/>
      <c r="E139" s="100"/>
      <c r="F139" s="106"/>
      <c r="G139" s="103">
        <f t="shared" si="4"/>
        <v>0</v>
      </c>
      <c r="I139" s="100"/>
      <c r="J139" s="106"/>
      <c r="K139" s="103">
        <f t="shared" si="5"/>
        <v>0</v>
      </c>
    </row>
    <row r="140" spans="1:11">
      <c r="A140" s="35"/>
      <c r="B140" s="35"/>
      <c r="C140" s="35"/>
      <c r="D140" s="35"/>
      <c r="E140" s="100"/>
      <c r="F140" s="106"/>
      <c r="G140" s="103">
        <f t="shared" si="4"/>
        <v>0</v>
      </c>
      <c r="I140" s="100"/>
      <c r="J140" s="106"/>
      <c r="K140" s="103">
        <f t="shared" si="5"/>
        <v>0</v>
      </c>
    </row>
    <row r="141" spans="1:11">
      <c r="A141" s="35"/>
      <c r="B141" s="35"/>
      <c r="C141" s="35"/>
      <c r="D141" s="35"/>
      <c r="E141" s="100"/>
      <c r="F141" s="106"/>
      <c r="G141" s="103">
        <f t="shared" si="4"/>
        <v>0</v>
      </c>
      <c r="I141" s="100"/>
      <c r="J141" s="106"/>
      <c r="K141" s="103">
        <f t="shared" si="5"/>
        <v>0</v>
      </c>
    </row>
    <row r="142" spans="1:11">
      <c r="A142" s="35"/>
      <c r="B142" s="35"/>
      <c r="C142" s="35"/>
      <c r="D142" s="35"/>
      <c r="E142" s="100"/>
      <c r="F142" s="106"/>
      <c r="G142" s="103">
        <f t="shared" si="4"/>
        <v>0</v>
      </c>
      <c r="I142" s="100"/>
      <c r="J142" s="106"/>
      <c r="K142" s="103">
        <f t="shared" si="5"/>
        <v>0</v>
      </c>
    </row>
    <row r="143" spans="1:11">
      <c r="A143" s="35"/>
      <c r="B143" s="35"/>
      <c r="C143" s="35"/>
      <c r="D143" s="35"/>
      <c r="E143" s="100"/>
      <c r="F143" s="106"/>
      <c r="G143" s="103">
        <f t="shared" si="4"/>
        <v>0</v>
      </c>
      <c r="I143" s="100"/>
      <c r="J143" s="106"/>
      <c r="K143" s="103">
        <f t="shared" si="5"/>
        <v>0</v>
      </c>
    </row>
    <row r="144" spans="1:11">
      <c r="A144" s="35"/>
      <c r="B144" s="35"/>
      <c r="C144" s="35"/>
      <c r="D144" s="35"/>
      <c r="E144" s="99"/>
      <c r="F144" s="105"/>
      <c r="G144" s="103">
        <f t="shared" si="4"/>
        <v>0</v>
      </c>
      <c r="I144" s="100"/>
      <c r="J144" s="106"/>
      <c r="K144" s="103">
        <f t="shared" si="5"/>
        <v>0</v>
      </c>
    </row>
    <row r="145" spans="1:11">
      <c r="A145" s="35"/>
      <c r="B145" s="35"/>
      <c r="C145" s="35"/>
      <c r="D145" s="35"/>
      <c r="E145" s="100"/>
      <c r="F145" s="106"/>
      <c r="G145" s="103">
        <f t="shared" si="4"/>
        <v>0</v>
      </c>
      <c r="I145" s="100"/>
      <c r="J145" s="106"/>
      <c r="K145" s="103">
        <f t="shared" si="5"/>
        <v>0</v>
      </c>
    </row>
    <row r="146" spans="1:11">
      <c r="A146" s="35"/>
      <c r="B146" s="35"/>
      <c r="C146" s="35"/>
      <c r="D146" s="35"/>
      <c r="E146" s="100"/>
      <c r="F146" s="106"/>
      <c r="G146" s="103">
        <f t="shared" si="4"/>
        <v>0</v>
      </c>
      <c r="I146" s="100"/>
      <c r="J146" s="106"/>
      <c r="K146" s="103">
        <f t="shared" si="5"/>
        <v>0</v>
      </c>
    </row>
    <row r="147" spans="1:11">
      <c r="A147" s="35"/>
      <c r="B147" s="35"/>
      <c r="C147" s="35"/>
      <c r="D147" s="35"/>
      <c r="E147" s="100"/>
      <c r="F147" s="106"/>
      <c r="G147" s="103">
        <f t="shared" si="4"/>
        <v>0</v>
      </c>
      <c r="I147" s="100"/>
      <c r="J147" s="106"/>
      <c r="K147" s="103">
        <f t="shared" si="5"/>
        <v>0</v>
      </c>
    </row>
    <row r="148" spans="1:11">
      <c r="A148" s="35"/>
      <c r="B148" s="35"/>
      <c r="C148" s="35"/>
      <c r="D148" s="35"/>
      <c r="E148" s="100"/>
      <c r="F148" s="106"/>
      <c r="G148" s="103">
        <f>IF(E148*F148=0,0,E148*F148)</f>
        <v>0</v>
      </c>
      <c r="I148" s="100"/>
      <c r="J148" s="106"/>
      <c r="K148" s="103">
        <f>IF(I148*J148=0,0,I148*J148)</f>
        <v>0</v>
      </c>
    </row>
    <row r="149" spans="1:11">
      <c r="A149" s="35"/>
      <c r="B149" s="35"/>
      <c r="C149" s="35"/>
      <c r="D149" s="35"/>
      <c r="E149" s="100"/>
      <c r="F149" s="106"/>
      <c r="G149" s="103">
        <f>IF(E149*F149=0,0,E149*F149)</f>
        <v>0</v>
      </c>
      <c r="I149" s="100"/>
      <c r="J149" s="106"/>
      <c r="K149" s="103">
        <f>IF(I149*J149=0,0,I149*J149)</f>
        <v>0</v>
      </c>
    </row>
  </sheetData>
  <sheetProtection algorithmName="SHA-512" hashValue="+qnZkrqRFS8bPpkT25+MiML0GkvEP/VQCGSttwTUgLI4Blz2JJKdCEVScamog7cmabEkt59Di5l3h4KaQuYn4Q==" saltValue="CFvVGfQ0QL2fZTdjD96iRA==" spinCount="100000" sheet="1" formatCells="0" sort="0" autoFilter="0" pivotTables="0"/>
  <autoFilter ref="A9:K9" xr:uid="{00000000-0009-0000-0000-000008000000}"/>
  <mergeCells count="5">
    <mergeCell ref="A7:D7"/>
    <mergeCell ref="E7:G7"/>
    <mergeCell ref="E4:G4"/>
    <mergeCell ref="I4:K4"/>
    <mergeCell ref="I7:K7"/>
  </mergeCells>
  <conditionalFormatting sqref="A11:F149">
    <cfRule type="expression" dxfId="29" priority="7">
      <formula>$A$1=TRUE</formula>
    </cfRule>
  </conditionalFormatting>
  <conditionalFormatting sqref="E11:K149">
    <cfRule type="cellIs" dxfId="28" priority="2" operator="lessThan">
      <formula>0</formula>
    </cfRule>
  </conditionalFormatting>
  <conditionalFormatting sqref="G11:G149">
    <cfRule type="cellIs" dxfId="27" priority="6" operator="equal">
      <formula>0</formula>
    </cfRule>
  </conditionalFormatting>
  <conditionalFormatting sqref="I11:J149">
    <cfRule type="expression" dxfId="26" priority="4">
      <formula>$A$1=TRUE</formula>
    </cfRule>
  </conditionalFormatting>
  <conditionalFormatting sqref="K11:K149">
    <cfRule type="cellIs" dxfId="25" priority="3"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G11:G70 K12:K29 K11 L11:M11 L12:M70 K31:K70 K3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0f7ba02-3044-470f-83dd-93b126d2d9d6" xsi:nil="true"/>
    <lcf76f155ced4ddcb4097134ff3c332f xmlns="2cefe21d-e6e3-4861-bd69-471b818db14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4DDFE667E954A964632F10E0593A1" ma:contentTypeVersion="18" ma:contentTypeDescription="Een nieuw document maken." ma:contentTypeScope="" ma:versionID="98ae4f3d18fbe5ae8fdb9d77f0e2babc">
  <xsd:schema xmlns:xsd="http://www.w3.org/2001/XMLSchema" xmlns:xs="http://www.w3.org/2001/XMLSchema" xmlns:p="http://schemas.microsoft.com/office/2006/metadata/properties" xmlns:ns2="2cefe21d-e6e3-4861-bd69-471b818db140" xmlns:ns3="60f7ba02-3044-470f-83dd-93b126d2d9d6" targetNamespace="http://schemas.microsoft.com/office/2006/metadata/properties" ma:root="true" ma:fieldsID="488532532263edb3d14a1c2b46c46147" ns2:_="" ns3:_="">
    <xsd:import namespace="2cefe21d-e6e3-4861-bd69-471b818db140"/>
    <xsd:import namespace="60f7ba02-3044-470f-83dd-93b126d2d9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fe21d-e6e3-4861-bd69-471b818db1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4de90ba-4bda-406b-98db-adb497818b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7ba02-3044-470f-83dd-93b126d2d9d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926045f-0533-435f-809d-95bc744d1f8c}" ma:internalName="TaxCatchAll" ma:showField="CatchAllData" ma:web="60f7ba02-3044-470f-83dd-93b126d2d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9ED564-50E8-4106-8FF8-6F0B76F41E0C}">
  <ds:schemaRefs>
    <ds:schemaRef ds:uri="http://schemas.microsoft.com/sharepoint/v3/contenttype/forms"/>
  </ds:schemaRefs>
</ds:datastoreItem>
</file>

<file path=customXml/itemProps2.xml><?xml version="1.0" encoding="utf-8"?>
<ds:datastoreItem xmlns:ds="http://schemas.openxmlformats.org/officeDocument/2006/customXml" ds:itemID="{F03F4CFE-E4C2-4CD9-B547-88293D528307}">
  <ds:schemaRefs>
    <ds:schemaRef ds:uri="http://schemas.microsoft.com/office/2006/metadata/properties"/>
    <ds:schemaRef ds:uri="2cefe21d-e6e3-4861-bd69-471b818db140"/>
    <ds:schemaRef ds:uri="http://schemas.openxmlformats.org/package/2006/metadata/core-properties"/>
    <ds:schemaRef ds:uri="http://www.w3.org/XML/1998/namespace"/>
    <ds:schemaRef ds:uri="http://schemas.microsoft.com/office/infopath/2007/PartnerControls"/>
    <ds:schemaRef ds:uri="http://purl.org/dc/elements/1.1/"/>
    <ds:schemaRef ds:uri="http://schemas.microsoft.com/office/2006/documentManagement/types"/>
    <ds:schemaRef ds:uri="60f7ba02-3044-470f-83dd-93b126d2d9d6"/>
    <ds:schemaRef ds:uri="http://purl.org/dc/dcmitype/"/>
    <ds:schemaRef ds:uri="http://purl.org/dc/terms/"/>
  </ds:schemaRefs>
</ds:datastoreItem>
</file>

<file path=customXml/itemProps3.xml><?xml version="1.0" encoding="utf-8"?>
<ds:datastoreItem xmlns:ds="http://schemas.openxmlformats.org/officeDocument/2006/customXml" ds:itemID="{B656F2F5-578D-4F24-A42B-2C142E63B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fe21d-e6e3-4861-bd69-471b818db140"/>
    <ds:schemaRef ds:uri="60f7ba02-3044-470f-83dd-93b126d2d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1e63bdd-534e-4aaf-855a-4c017eec7126}" enabled="0" method="" siteId="{81e63bdd-534e-4aaf-855a-4c017eec71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12</vt:i4>
      </vt:variant>
    </vt:vector>
  </HeadingPairs>
  <TitlesOfParts>
    <vt:vector size="25" baseType="lpstr">
      <vt:lpstr>Voorblad</vt:lpstr>
      <vt:lpstr>Subsidievaststelling</vt:lpstr>
      <vt:lpstr>Samenvattend overzicht</vt:lpstr>
      <vt:lpstr>Dekking</vt:lpstr>
      <vt:lpstr>Typen organisatie</vt:lpstr>
      <vt:lpstr>Werkpakket 1</vt:lpstr>
      <vt:lpstr>Werkpakket 2</vt:lpstr>
      <vt:lpstr>Werkpakket 3</vt:lpstr>
      <vt:lpstr>Werkpakket 4</vt:lpstr>
      <vt:lpstr>Werkpakket 5</vt:lpstr>
      <vt:lpstr>Werkpakket 6</vt:lpstr>
      <vt:lpstr>Projectmanagement</vt:lpstr>
      <vt:lpstr>Materieel</vt:lpstr>
      <vt:lpstr>Dekking!Afdrukbereik</vt:lpstr>
      <vt:lpstr>'Samenvattend overzicht'!Afdrukbereik</vt:lpstr>
      <vt:lpstr>Subsidievaststelling!Afdrukbereik</vt:lpstr>
      <vt:lpstr>Voorblad!Afdrukbereik</vt:lpstr>
      <vt:lpstr>Materieel!Afdruktitels</vt:lpstr>
      <vt:lpstr>Projectmanagement!Afdruktitels</vt:lpstr>
      <vt:lpstr>'Werkpakket 1'!Afdruktitels</vt:lpstr>
      <vt:lpstr>'Werkpakket 2'!Afdruktitels</vt:lpstr>
      <vt:lpstr>'Werkpakket 3'!Afdruktitels</vt:lpstr>
      <vt:lpstr>'Werkpakket 4'!Afdruktitels</vt:lpstr>
      <vt:lpstr>'Werkpakket 5'!Afdruktitels</vt:lpstr>
      <vt:lpstr>'Werkpakket 6'!Afdruktitels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Begrotingsformat RAAK-PRO november 2026</dc:title>
  <dc:subject>Documentatie RAAK-PRO november 2026</dc:subject>
  <dc:creator>Regieorgaan SIA</dc:creator>
  <cp:keywords/>
  <dc:description/>
  <cp:lastModifiedBy>Bruggen, I. van [Ilias]</cp:lastModifiedBy>
  <cp:revision/>
  <dcterms:created xsi:type="dcterms:W3CDTF">2013-12-10T13:23:02Z</dcterms:created>
  <dcterms:modified xsi:type="dcterms:W3CDTF">2026-05-19T08:07:00Z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0x0101003BE4DDFE667E954A964632F10E0593A1</vt:lpwstr>
  </property>
  <property fmtid="{D5CDD505-2E9C-101B-9397-08002B2CF9AE}" pid="3" name="Order">
    <vt:r8>100</vt:r8>
  </property>
  <property fmtid="{D5CDD505-2E9C-101B-9397-08002B2CF9AE}" pid="4" name="MediaServiceImageTags">
    <vt:lpwstr/>
  </property>
</Properties>
</file>