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wonl-my.sharepoint.com/personal/ilias_vanbruggen_nwo_nl/Documents/Documenten/Regelingen/NGF CIIIC/CIIIC Start/"/>
    </mc:Choice>
  </mc:AlternateContent>
  <xr:revisionPtr revIDLastSave="19" documentId="8_{B44344D5-9FB0-4740-9CD1-890DE9222111}" xr6:coauthVersionLast="47" xr6:coauthVersionMax="47" xr10:uidLastSave="{023C3F57-51F2-4F70-A6B7-0650645F43C1}"/>
  <bookViews>
    <workbookView xWindow="-110" yWindow="-110" windowWidth="19420" windowHeight="11500" activeTab="2" xr2:uid="{00000000-000D-0000-FFFF-FFFF00000000}"/>
  </bookViews>
  <sheets>
    <sheet name="Financieringsvoorwaarden " sheetId="1" r:id="rId1"/>
    <sheet name="Voorbeeld 1" sheetId="2" r:id="rId2"/>
    <sheet name="Voorbeeld 2" sheetId="3" r:id="rId3"/>
    <sheet name="Voorbeeld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D8" i="4"/>
  <c r="C5" i="4"/>
  <c r="C4" i="4"/>
  <c r="I13" i="4"/>
  <c r="I14" i="4"/>
  <c r="I15" i="4"/>
  <c r="I16" i="4"/>
  <c r="I17" i="4"/>
  <c r="I12" i="4"/>
  <c r="C8" i="4"/>
  <c r="J18" i="4"/>
  <c r="E18" i="4"/>
  <c r="C7" i="4" s="1"/>
  <c r="H13" i="4"/>
  <c r="H14" i="4"/>
  <c r="H15" i="4"/>
  <c r="H16" i="4"/>
  <c r="H17" i="4"/>
  <c r="H12" i="4"/>
  <c r="D18" i="4"/>
  <c r="C3" i="4" s="1"/>
  <c r="G14" i="3"/>
  <c r="D14" i="3"/>
  <c r="I14" i="3"/>
  <c r="E14" i="3"/>
  <c r="G13" i="2"/>
  <c r="I13" i="2"/>
  <c r="H13" i="2"/>
  <c r="E13" i="2"/>
  <c r="D13" i="2"/>
  <c r="D4" i="4" l="1"/>
  <c r="I18" i="4"/>
  <c r="C6" i="4"/>
  <c r="D6" i="4" s="1"/>
  <c r="D7" i="4"/>
  <c r="H18" i="4"/>
</calcChain>
</file>

<file path=xl/sharedStrings.xml><?xml version="1.0" encoding="utf-8"?>
<sst xmlns="http://schemas.openxmlformats.org/spreadsheetml/2006/main" count="181" uniqueCount="62">
  <si>
    <t>Hoofdaanvrager</t>
  </si>
  <si>
    <t>Type</t>
  </si>
  <si>
    <t>Cofinanciering in kind</t>
  </si>
  <si>
    <t>Cofinancering cash</t>
  </si>
  <si>
    <t>Zijn kosten subsidiabel?</t>
  </si>
  <si>
    <t>Onderzoeksorganisatie*</t>
  </si>
  <si>
    <t>Min. 50%</t>
  </si>
  <si>
    <t>Medeaanvrager</t>
  </si>
  <si>
    <t>MKB**</t>
  </si>
  <si>
    <t>totaal: max 50%</t>
  </si>
  <si>
    <t>Onderzoeksorganisatie</t>
  </si>
  <si>
    <t>MKB</t>
  </si>
  <si>
    <t>Maatschappelijke organisatie</t>
  </si>
  <si>
    <t>Samenwerkingspartner</t>
  </si>
  <si>
    <t>Consortiumpartner</t>
  </si>
  <si>
    <t>Onderneming***</t>
  </si>
  <si>
    <t>* Verplicht</t>
  </si>
  <si>
    <t>*** Anders dan MKB</t>
  </si>
  <si>
    <t>Aan dit document kunnen geen rechten worden ontleend</t>
  </si>
  <si>
    <t>Cofinancier****</t>
  </si>
  <si>
    <t xml:space="preserve"> </t>
  </si>
  <si>
    <t>** Verplicht van 2 verschillende MKB's of zzp</t>
  </si>
  <si>
    <t>Voorbeeld 1: 1 onderzoeksorganisaties + 2 MKB</t>
  </si>
  <si>
    <t>Eigen bijdrage in kind</t>
  </si>
  <si>
    <t>&lt; Subsidie</t>
  </si>
  <si>
    <t>Eigen bijdrage cash - niet toegestaan</t>
  </si>
  <si>
    <t>Voorbeeld 1: 1 Onderzoeksorganisatie + 2 mbk</t>
  </si>
  <si>
    <t>Aangevraagde subsidiebedrag</t>
  </si>
  <si>
    <t>Totale projectkosten</t>
  </si>
  <si>
    <t>Totaal</t>
  </si>
  <si>
    <t>Voorbeeld 2: 1 Onderzoeksorganisatie + 2 mbk + andere medeaanvragers</t>
  </si>
  <si>
    <t>ontvangen % van subsidie</t>
  </si>
  <si>
    <t>**** Het totaal van de cofinanciering in cash en in kind van de cofinanciers mag nooit meer dan 49% van de totale projectkosten bedragen.</t>
  </si>
  <si>
    <t>%  van aangevraagde subsidie</t>
  </si>
  <si>
    <t>eigen bijdrage in kind</t>
  </si>
  <si>
    <t>cofinanciering</t>
  </si>
  <si>
    <t>Voorbeeld 3: 1 Onderzoeksorganisatie + 2 mbk + andere medeaanvragers + cofinanciers</t>
  </si>
  <si>
    <t>cofinanciering in cash</t>
  </si>
  <si>
    <t>Cofinanciering</t>
  </si>
  <si>
    <t>Grootbedrijf 1</t>
  </si>
  <si>
    <t>X</t>
  </si>
  <si>
    <r>
      <t xml:space="preserve"> </t>
    </r>
    <r>
      <rPr>
        <b/>
        <sz val="11"/>
        <color rgb="FF00B050"/>
        <rFont val="Aptos Narrow"/>
        <family val="2"/>
      </rPr>
      <t>√</t>
    </r>
  </si>
  <si>
    <t>NGF-CIIIC Start: Overzicht financieringsvoorwaarden</t>
  </si>
  <si>
    <t>Aan deze voorbeeldberekening kunnen geen rechten worden ontleend</t>
  </si>
  <si>
    <t>Financiering anders dan NWO</t>
  </si>
  <si>
    <t xml:space="preserve">       Onderzoeksorganisaties</t>
  </si>
  <si>
    <t xml:space="preserve">       Overige organisaties</t>
  </si>
  <si>
    <t xml:space="preserve">       Eigen bijdrage in kind</t>
  </si>
  <si>
    <t xml:space="preserve">       Cofinanciering</t>
  </si>
  <si>
    <t>(minimaal 25% van de in aanmerking komende kosten)</t>
  </si>
  <si>
    <t>(maximaal 49% van de totale projectkosten)</t>
  </si>
  <si>
    <t>(minimaal 50% van de aangevraagde subsidie)</t>
  </si>
  <si>
    <t>% financiering anders dan door NWO</t>
  </si>
  <si>
    <t>Subsidiepercentage per organisatie</t>
  </si>
  <si>
    <t>% Financiering anders dan door NWO</t>
  </si>
  <si>
    <t>min 25% totale projectkosten medeaanvragers</t>
  </si>
  <si>
    <t>Financiering anders dan door NWO</t>
  </si>
  <si>
    <t>max. 49% van de totale projectkosten</t>
  </si>
  <si>
    <r>
      <t xml:space="preserve"> </t>
    </r>
    <r>
      <rPr>
        <b/>
        <sz val="9"/>
        <color rgb="FF00B050"/>
        <rFont val="Aptos Narrow"/>
        <family val="2"/>
      </rPr>
      <t>√</t>
    </r>
  </si>
  <si>
    <t>Subsidiabele kosten</t>
  </si>
  <si>
    <t>Mkb 2</t>
  </si>
  <si>
    <t>Mkb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</si>
</sst>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€&quot;\ #,##0.00"/>
    <numFmt numFmtId="165" formatCode="&quot;€&quot;\ #,##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Aptos Narrow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9"/>
      <color rgb="FF00B050"/>
      <name val="Calibri"/>
      <family val="2"/>
      <scheme val="minor"/>
    </font>
    <font>
      <b/>
      <sz val="9"/>
      <color rgb="FF00B050"/>
      <name val="Aptos Narrow"/>
      <family val="2"/>
    </font>
    <font>
      <b/>
      <sz val="9"/>
      <color rgb="FFFF0000"/>
      <name val="Arial"/>
      <family val="2"/>
    </font>
    <font>
      <sz val="11"/>
      <color theme="7" tint="0.79998168889431442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428"/>
        <bgColor indexed="64"/>
      </patternFill>
    </fill>
    <fill>
      <patternFill patternType="solid">
        <fgColor rgb="FF82CD9B"/>
        <bgColor indexed="64"/>
      </patternFill>
    </fill>
    <fill>
      <patternFill patternType="solid">
        <fgColor rgb="FFC2397F"/>
        <bgColor indexed="64"/>
      </patternFill>
    </fill>
    <fill>
      <patternFill patternType="solid">
        <fgColor rgb="FFA49B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Fill="1" applyBorder="1" applyAlignment="1"/>
    <xf numFmtId="164" fontId="7" fillId="4" borderId="1" xfId="0" applyNumberFormat="1" applyFont="1" applyFill="1" applyBorder="1" applyAlignment="1">
      <alignment horizontal="center" wrapText="1" readingOrder="1"/>
    </xf>
    <xf numFmtId="164" fontId="7" fillId="3" borderId="1" xfId="0" applyNumberFormat="1" applyFont="1" applyFill="1" applyBorder="1" applyAlignment="1">
      <alignment horizontal="center" wrapText="1" readingOrder="1"/>
    </xf>
    <xf numFmtId="165" fontId="7" fillId="2" borderId="1" xfId="0" applyNumberFormat="1" applyFont="1" applyFill="1" applyBorder="1" applyAlignment="1">
      <alignment horizontal="center" wrapText="1" readingOrder="1"/>
    </xf>
    <xf numFmtId="0" fontId="0" fillId="0" borderId="0" xfId="0" applyFont="1" applyAlignment="1">
      <alignment horizontal="center" vertical="center" readingOrder="1"/>
    </xf>
    <xf numFmtId="10" fontId="7" fillId="2" borderId="1" xfId="0" applyNumberFormat="1" applyFont="1" applyFill="1" applyBorder="1" applyAlignment="1">
      <alignment horizontal="center" wrapText="1" readingOrder="1"/>
    </xf>
    <xf numFmtId="10" fontId="7" fillId="2" borderId="2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 applyFont="1" applyAlignment="1"/>
    <xf numFmtId="0" fontId="0" fillId="6" borderId="0" xfId="0" applyFont="1" applyFill="1" applyAlignment="1"/>
    <xf numFmtId="165" fontId="7" fillId="6" borderId="3" xfId="0" applyNumberFormat="1" applyFont="1" applyFill="1" applyBorder="1" applyAlignment="1">
      <alignment horizontal="center" wrapText="1" readingOrder="1"/>
    </xf>
    <xf numFmtId="0" fontId="0" fillId="7" borderId="0" xfId="0" applyFont="1" applyFill="1" applyAlignment="1"/>
    <xf numFmtId="0" fontId="5" fillId="7" borderId="1" xfId="0" applyFont="1" applyFill="1" applyBorder="1" applyAlignment="1">
      <alignment horizontal="left" wrapText="1" readingOrder="1"/>
    </xf>
    <xf numFmtId="0" fontId="6" fillId="7" borderId="1" xfId="0" applyFont="1" applyFill="1" applyBorder="1" applyAlignment="1">
      <alignment horizontal="left" wrapText="1" readingOrder="1"/>
    </xf>
    <xf numFmtId="164" fontId="7" fillId="7" borderId="1" xfId="0" applyNumberFormat="1" applyFont="1" applyFill="1" applyBorder="1" applyAlignment="1">
      <alignment horizontal="center" wrapText="1" readingOrder="1"/>
    </xf>
    <xf numFmtId="10" fontId="7" fillId="7" borderId="1" xfId="0" applyNumberFormat="1" applyFont="1" applyFill="1" applyBorder="1" applyAlignment="1">
      <alignment horizontal="center" wrapText="1" readingOrder="1"/>
    </xf>
    <xf numFmtId="0" fontId="9" fillId="0" borderId="0" xfId="0" applyFont="1" applyAlignment="1"/>
    <xf numFmtId="9" fontId="0" fillId="0" borderId="0" xfId="0" applyNumberFormat="1" applyFont="1" applyAlignment="1"/>
    <xf numFmtId="0" fontId="10" fillId="0" borderId="0" xfId="0" applyFont="1" applyAlignment="1"/>
    <xf numFmtId="0" fontId="11" fillId="0" borderId="0" xfId="0" applyFont="1" applyFill="1" applyBorder="1" applyAlignment="1">
      <alignment horizontal="center" wrapText="1" readingOrder="1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readingOrder="1"/>
    </xf>
    <xf numFmtId="0" fontId="5" fillId="5" borderId="0" xfId="0" applyFont="1" applyFill="1" applyBorder="1" applyAlignment="1">
      <alignment horizontal="left" wrapText="1" readingOrder="1"/>
    </xf>
    <xf numFmtId="0" fontId="6" fillId="5" borderId="0" xfId="0" applyFont="1" applyFill="1" applyBorder="1" applyAlignment="1">
      <alignment horizontal="left" wrapText="1" readingOrder="1"/>
    </xf>
    <xf numFmtId="0" fontId="7" fillId="5" borderId="0" xfId="0" applyFont="1" applyFill="1" applyBorder="1" applyAlignment="1">
      <alignment horizontal="left" wrapText="1" readingOrder="1"/>
    </xf>
    <xf numFmtId="0" fontId="0" fillId="0" borderId="0" xfId="0" applyFont="1" applyFill="1" applyAlignment="1"/>
    <xf numFmtId="164" fontId="7" fillId="2" borderId="0" xfId="0" applyNumberFormat="1" applyFont="1" applyFill="1" applyBorder="1" applyAlignment="1">
      <alignment horizontal="center" wrapText="1" readingOrder="1"/>
    </xf>
    <xf numFmtId="164" fontId="7" fillId="4" borderId="0" xfId="0" applyNumberFormat="1" applyFont="1" applyFill="1" applyBorder="1" applyAlignment="1">
      <alignment horizontal="center" wrapText="1" readingOrder="1"/>
    </xf>
    <xf numFmtId="164" fontId="7" fillId="7" borderId="0" xfId="0" applyNumberFormat="1" applyFont="1" applyFill="1" applyBorder="1" applyAlignment="1">
      <alignment horizontal="center" wrapText="1" readingOrder="1"/>
    </xf>
    <xf numFmtId="10" fontId="7" fillId="5" borderId="0" xfId="0" applyNumberFormat="1" applyFont="1" applyFill="1" applyBorder="1" applyAlignment="1">
      <alignment horizontal="center" wrapText="1" readingOrder="1"/>
    </xf>
    <xf numFmtId="164" fontId="7" fillId="3" borderId="0" xfId="0" applyNumberFormat="1" applyFont="1" applyFill="1" applyBorder="1" applyAlignment="1">
      <alignment horizontal="center" wrapText="1" readingOrder="1"/>
    </xf>
    <xf numFmtId="10" fontId="7" fillId="5" borderId="0" xfId="0" applyNumberFormat="1" applyFont="1" applyFill="1" applyBorder="1" applyAlignment="1">
      <alignment horizontal="center" vertical="center" wrapText="1" readingOrder="1"/>
    </xf>
    <xf numFmtId="165" fontId="7" fillId="7" borderId="0" xfId="0" applyNumberFormat="1" applyFont="1" applyFill="1" applyBorder="1" applyAlignment="1">
      <alignment horizontal="center" wrapText="1" readingOrder="1"/>
    </xf>
    <xf numFmtId="0" fontId="14" fillId="0" borderId="0" xfId="0" applyFont="1" applyFill="1" applyBorder="1" applyAlignment="1">
      <alignment horizontal="left" wrapText="1" readingOrder="1"/>
    </xf>
    <xf numFmtId="0" fontId="6" fillId="0" borderId="0" xfId="0" applyFont="1" applyFill="1" applyBorder="1" applyAlignment="1">
      <alignment horizontal="left" wrapText="1" readingOrder="1"/>
    </xf>
    <xf numFmtId="164" fontId="6" fillId="0" borderId="0" xfId="0" applyNumberFormat="1" applyFont="1" applyFill="1" applyBorder="1" applyAlignment="1">
      <alignment horizontal="center" wrapText="1" readingOrder="1"/>
    </xf>
    <xf numFmtId="10" fontId="6" fillId="0" borderId="0" xfId="0" applyNumberFormat="1" applyFont="1" applyFill="1" applyBorder="1" applyAlignment="1">
      <alignment horizontal="center" wrapText="1" readingOrder="1"/>
    </xf>
    <xf numFmtId="0" fontId="3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Font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164" fontId="7" fillId="2" borderId="0" xfId="0" applyNumberFormat="1" applyFont="1" applyFill="1" applyBorder="1" applyAlignment="1">
      <alignment horizontal="center" vertical="top" wrapText="1" readingOrder="1"/>
    </xf>
    <xf numFmtId="164" fontId="7" fillId="4" borderId="0" xfId="0" applyNumberFormat="1" applyFont="1" applyFill="1" applyBorder="1" applyAlignment="1">
      <alignment horizontal="center" vertical="top" wrapText="1" readingOrder="1"/>
    </xf>
    <xf numFmtId="164" fontId="7" fillId="7" borderId="0" xfId="0" applyNumberFormat="1" applyFont="1" applyFill="1" applyBorder="1" applyAlignment="1">
      <alignment horizontal="center" vertical="top" wrapText="1" readingOrder="1"/>
    </xf>
    <xf numFmtId="10" fontId="7" fillId="5" borderId="0" xfId="0" applyNumberFormat="1" applyFont="1" applyFill="1" applyBorder="1" applyAlignment="1">
      <alignment horizontal="center" vertical="top" wrapText="1" readingOrder="1"/>
    </xf>
    <xf numFmtId="164" fontId="7" fillId="3" borderId="0" xfId="0" applyNumberFormat="1" applyFont="1" applyFill="1" applyBorder="1" applyAlignment="1">
      <alignment horizontal="center" vertical="top" wrapText="1" readingOrder="1"/>
    </xf>
    <xf numFmtId="0" fontId="8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0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9" fontId="15" fillId="0" borderId="0" xfId="0" applyNumberFormat="1" applyFont="1" applyAlignment="1">
      <alignment vertical="top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top"/>
    </xf>
    <xf numFmtId="9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1" fillId="8" borderId="0" xfId="0" applyFont="1" applyFill="1" applyBorder="1" applyAlignment="1">
      <alignment horizontal="center" wrapText="1" readingOrder="1"/>
    </xf>
    <xf numFmtId="0" fontId="12" fillId="8" borderId="0" xfId="0" applyFont="1" applyFill="1" applyBorder="1" applyAlignment="1">
      <alignment horizontal="center"/>
    </xf>
    <xf numFmtId="9" fontId="19" fillId="8" borderId="0" xfId="0" applyNumberFormat="1" applyFont="1" applyFill="1" applyBorder="1" applyAlignment="1">
      <alignment horizontal="center" wrapText="1" readingOrder="1"/>
    </xf>
    <xf numFmtId="0" fontId="20" fillId="0" borderId="0" xfId="0" applyFont="1" applyBorder="1" applyAlignment="1">
      <alignment horizontal="center"/>
    </xf>
    <xf numFmtId="9" fontId="19" fillId="0" borderId="0" xfId="0" applyNumberFormat="1" applyFont="1" applyFill="1" applyBorder="1" applyAlignment="1">
      <alignment horizontal="center" wrapText="1" readingOrder="1"/>
    </xf>
    <xf numFmtId="0" fontId="19" fillId="0" borderId="0" xfId="0" applyFont="1" applyFill="1" applyBorder="1" applyAlignment="1">
      <alignment horizontal="center" wrapText="1" readingOrder="1"/>
    </xf>
    <xf numFmtId="0" fontId="22" fillId="0" borderId="0" xfId="0" applyFont="1" applyFill="1" applyBorder="1" applyAlignment="1">
      <alignment horizontal="center" wrapText="1" readingOrder="1"/>
    </xf>
    <xf numFmtId="0" fontId="1" fillId="0" borderId="0" xfId="0" applyFont="1" applyAlignment="1"/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vertical="top"/>
    </xf>
    <xf numFmtId="0" fontId="24" fillId="9" borderId="0" xfId="0" applyFont="1" applyFill="1" applyBorder="1" applyAlignment="1">
      <alignment horizontal="left" vertical="top" wrapText="1" readingOrder="1"/>
    </xf>
    <xf numFmtId="0" fontId="25" fillId="9" borderId="0" xfId="0" applyFont="1" applyFill="1" applyBorder="1" applyAlignment="1">
      <alignment horizontal="left" vertical="top" wrapText="1" readingOrder="1"/>
    </xf>
    <xf numFmtId="164" fontId="26" fillId="9" borderId="0" xfId="0" applyNumberFormat="1" applyFont="1" applyFill="1" applyBorder="1" applyAlignment="1">
      <alignment horizontal="center" vertical="top" wrapText="1" readingOrder="1"/>
    </xf>
    <xf numFmtId="10" fontId="26" fillId="9" borderId="0" xfId="0" applyNumberFormat="1" applyFont="1" applyFill="1" applyBorder="1" applyAlignment="1">
      <alignment horizontal="center" vertical="top" wrapText="1" readingOrder="1"/>
    </xf>
    <xf numFmtId="0" fontId="6" fillId="3" borderId="0" xfId="0" applyFont="1" applyFill="1" applyBorder="1" applyAlignment="1">
      <alignment horizontal="center" vertical="center" textRotation="165" wrapText="1" readingOrder="1"/>
    </xf>
    <xf numFmtId="0" fontId="5" fillId="0" borderId="0" xfId="0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left" vertical="top" wrapText="1" readingOrder="1"/>
    </xf>
    <xf numFmtId="0" fontId="7" fillId="0" borderId="0" xfId="0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horizontal="left" wrapText="1" readingOrder="1"/>
    </xf>
    <xf numFmtId="0" fontId="7" fillId="0" borderId="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textRotation="165" wrapText="1" readingOrder="1"/>
    </xf>
    <xf numFmtId="0" fontId="5" fillId="0" borderId="1" xfId="0" applyFont="1" applyFill="1" applyBorder="1" applyAlignment="1">
      <alignment horizontal="left" wrapText="1" readingOrder="1"/>
    </xf>
    <xf numFmtId="0" fontId="6" fillId="0" borderId="1" xfId="0" applyFont="1" applyFill="1" applyBorder="1" applyAlignment="1">
      <alignment horizontal="left" wrapText="1" readingOrder="1"/>
    </xf>
    <xf numFmtId="0" fontId="6" fillId="3" borderId="0" xfId="0" applyFont="1" applyFill="1" applyBorder="1" applyAlignment="1">
      <alignment horizontal="center" vertical="center" textRotation="165" readingOrder="1"/>
    </xf>
    <xf numFmtId="0" fontId="1" fillId="8" borderId="0" xfId="0" applyFont="1" applyFill="1" applyAlignment="1"/>
    <xf numFmtId="0" fontId="0" fillId="0" borderId="0" xfId="0" applyFont="1" applyAlignment="1"/>
    <xf numFmtId="0" fontId="17" fillId="0" borderId="0" xfId="0" applyFont="1" applyFill="1" applyBorder="1" applyAlignment="1">
      <alignment horizontal="center" vertical="center" wrapText="1" readingOrder="1"/>
    </xf>
    <xf numFmtId="9" fontId="17" fillId="8" borderId="0" xfId="0" applyNumberFormat="1" applyFont="1" applyFill="1" applyBorder="1" applyAlignment="1">
      <alignment horizontal="center" wrapText="1" readingOrder="1"/>
    </xf>
    <xf numFmtId="0" fontId="18" fillId="8" borderId="0" xfId="0" applyFont="1" applyFill="1" applyAlignment="1">
      <alignment horizontal="center" wrapText="1" readingOrder="1"/>
    </xf>
    <xf numFmtId="0" fontId="18" fillId="0" borderId="0" xfId="0" applyFont="1" applyAlignment="1">
      <alignment horizontal="center" wrapText="1" readingOrder="1"/>
    </xf>
    <xf numFmtId="0" fontId="8" fillId="8" borderId="0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Standaard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82CD9B"/>
      <color rgb="FFC2397F"/>
      <color rgb="FFA49B95"/>
      <color rgb="FFFFC428"/>
      <color rgb="FF0038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4"/>
  <sheetViews>
    <sheetView workbookViewId="0">
      <pane ySplit="3" topLeftCell="A21" activePane="bottomLeft" state="frozen"/>
      <selection pane="bottomLeft" activeCell="B3" sqref="B3:J3"/>
    </sheetView>
  </sheetViews>
  <sheetFormatPr defaultColWidth="14.453125" defaultRowHeight="15" customHeight="1" x14ac:dyDescent="0.35"/>
  <cols>
    <col min="2" max="2" width="21.7265625" customWidth="1"/>
    <col min="3" max="3" width="26.1796875" customWidth="1"/>
    <col min="4" max="6" width="10.6328125" style="2" customWidth="1"/>
    <col min="7" max="7" width="11.453125" style="2" customWidth="1"/>
    <col min="8" max="10" width="10.6328125" style="2" customWidth="1"/>
    <col min="11" max="28" width="8.7265625" customWidth="1"/>
  </cols>
  <sheetData>
    <row r="1" spans="1:11" ht="15" customHeight="1" x14ac:dyDescent="0.35">
      <c r="B1" s="3" t="s">
        <v>42</v>
      </c>
    </row>
    <row r="2" spans="1:11" ht="15" customHeight="1" x14ac:dyDescent="0.35">
      <c r="A2" s="24"/>
      <c r="B2" s="24"/>
      <c r="C2" s="24"/>
      <c r="D2" s="94" t="s">
        <v>56</v>
      </c>
      <c r="E2" s="95"/>
      <c r="F2" s="95"/>
      <c r="G2" s="96"/>
      <c r="H2" s="97" t="s">
        <v>59</v>
      </c>
      <c r="I2" s="98"/>
      <c r="J2" s="98"/>
    </row>
    <row r="3" spans="1:11" s="9" customFormat="1" ht="195.65" customHeight="1" x14ac:dyDescent="0.35">
      <c r="A3" s="26"/>
      <c r="B3" s="87" t="s">
        <v>14</v>
      </c>
      <c r="C3" s="87" t="s">
        <v>1</v>
      </c>
      <c r="D3" s="87" t="s">
        <v>23</v>
      </c>
      <c r="E3" s="87" t="s">
        <v>2</v>
      </c>
      <c r="F3" s="87" t="s">
        <v>3</v>
      </c>
      <c r="G3" s="78" t="s">
        <v>54</v>
      </c>
      <c r="H3" s="87" t="s">
        <v>4</v>
      </c>
      <c r="I3" s="87" t="s">
        <v>53</v>
      </c>
      <c r="J3" s="87" t="s">
        <v>33</v>
      </c>
    </row>
    <row r="4" spans="1:11" ht="15" customHeight="1" x14ac:dyDescent="0.35">
      <c r="A4" s="24"/>
      <c r="B4" s="27" t="s">
        <v>0</v>
      </c>
      <c r="C4" s="28" t="s">
        <v>5</v>
      </c>
      <c r="D4" s="64" t="s">
        <v>40</v>
      </c>
      <c r="E4" s="64" t="s">
        <v>40</v>
      </c>
      <c r="F4" s="64" t="s">
        <v>40</v>
      </c>
      <c r="G4" s="66">
        <v>0</v>
      </c>
      <c r="H4" s="67" t="s">
        <v>58</v>
      </c>
      <c r="I4" s="68">
        <v>1</v>
      </c>
      <c r="J4" s="69" t="s">
        <v>6</v>
      </c>
    </row>
    <row r="5" spans="1:11" ht="15" customHeight="1" x14ac:dyDescent="0.35">
      <c r="A5" s="24"/>
      <c r="B5" s="27" t="s">
        <v>7</v>
      </c>
      <c r="C5" s="28" t="s">
        <v>8</v>
      </c>
      <c r="D5" s="65" t="s">
        <v>41</v>
      </c>
      <c r="E5" s="64" t="s">
        <v>40</v>
      </c>
      <c r="F5" s="64" t="s">
        <v>40</v>
      </c>
      <c r="G5" s="91" t="s">
        <v>55</v>
      </c>
      <c r="H5" s="67" t="s">
        <v>58</v>
      </c>
      <c r="I5" s="68">
        <v>0.75</v>
      </c>
      <c r="J5" s="90" t="s">
        <v>9</v>
      </c>
    </row>
    <row r="6" spans="1:11" ht="15" customHeight="1" x14ac:dyDescent="0.35">
      <c r="A6" s="24"/>
      <c r="B6" s="27"/>
      <c r="C6" s="29" t="s">
        <v>12</v>
      </c>
      <c r="D6" s="65" t="s">
        <v>41</v>
      </c>
      <c r="E6" s="64" t="s">
        <v>40</v>
      </c>
      <c r="F6" s="64" t="s">
        <v>40</v>
      </c>
      <c r="G6" s="92"/>
      <c r="H6" s="67" t="s">
        <v>58</v>
      </c>
      <c r="I6" s="68">
        <v>0.75</v>
      </c>
      <c r="J6" s="90"/>
    </row>
    <row r="7" spans="1:11" ht="15" customHeight="1" x14ac:dyDescent="0.35">
      <c r="A7" s="24"/>
      <c r="B7" s="27"/>
      <c r="C7" s="29" t="s">
        <v>15</v>
      </c>
      <c r="D7" s="65" t="s">
        <v>41</v>
      </c>
      <c r="E7" s="64" t="s">
        <v>40</v>
      </c>
      <c r="F7" s="64" t="s">
        <v>40</v>
      </c>
      <c r="G7" s="92"/>
      <c r="H7" s="67" t="s">
        <v>58</v>
      </c>
      <c r="I7" s="68">
        <v>0.75</v>
      </c>
      <c r="J7" s="90"/>
    </row>
    <row r="8" spans="1:11" ht="15" customHeight="1" x14ac:dyDescent="0.35">
      <c r="A8" s="24"/>
      <c r="B8" s="27"/>
      <c r="C8" s="29" t="s">
        <v>10</v>
      </c>
      <c r="D8" s="64" t="s">
        <v>40</v>
      </c>
      <c r="E8" s="64" t="s">
        <v>40</v>
      </c>
      <c r="F8" s="64" t="s">
        <v>40</v>
      </c>
      <c r="G8" s="66">
        <v>0</v>
      </c>
      <c r="H8" s="67" t="s">
        <v>58</v>
      </c>
      <c r="I8" s="68">
        <v>1</v>
      </c>
      <c r="J8" s="90"/>
    </row>
    <row r="9" spans="1:11" ht="15.75" customHeight="1" x14ac:dyDescent="0.35">
      <c r="A9" s="24"/>
      <c r="B9" s="27" t="s">
        <v>19</v>
      </c>
      <c r="C9" s="29" t="s">
        <v>11</v>
      </c>
      <c r="D9" s="64" t="s">
        <v>40</v>
      </c>
      <c r="E9" s="65" t="s">
        <v>41</v>
      </c>
      <c r="F9" s="65" t="s">
        <v>41</v>
      </c>
      <c r="G9" s="91" t="s">
        <v>57</v>
      </c>
      <c r="H9" s="70" t="s">
        <v>40</v>
      </c>
      <c r="I9" s="68">
        <v>0</v>
      </c>
      <c r="J9" s="68">
        <v>0</v>
      </c>
    </row>
    <row r="10" spans="1:11" ht="15.75" customHeight="1" x14ac:dyDescent="0.35">
      <c r="A10" s="24"/>
      <c r="B10" s="27"/>
      <c r="C10" s="29" t="s">
        <v>12</v>
      </c>
      <c r="D10" s="64" t="s">
        <v>40</v>
      </c>
      <c r="E10" s="65" t="s">
        <v>41</v>
      </c>
      <c r="F10" s="65" t="s">
        <v>41</v>
      </c>
      <c r="G10" s="93"/>
      <c r="H10" s="70" t="s">
        <v>40</v>
      </c>
      <c r="I10" s="68">
        <v>0</v>
      </c>
      <c r="J10" s="68">
        <v>0</v>
      </c>
    </row>
    <row r="11" spans="1:11" ht="15.75" customHeight="1" x14ac:dyDescent="0.35">
      <c r="A11" s="24"/>
      <c r="B11" s="27"/>
      <c r="C11" s="29" t="s">
        <v>15</v>
      </c>
      <c r="D11" s="64" t="s">
        <v>40</v>
      </c>
      <c r="E11" s="65" t="s">
        <v>41</v>
      </c>
      <c r="F11" s="65" t="s">
        <v>41</v>
      </c>
      <c r="G11" s="93"/>
      <c r="H11" s="70" t="s">
        <v>40</v>
      </c>
      <c r="I11" s="68">
        <v>0</v>
      </c>
      <c r="J11" s="68">
        <v>0</v>
      </c>
    </row>
    <row r="12" spans="1:11" ht="15.75" customHeight="1" x14ac:dyDescent="0.35">
      <c r="A12" s="24"/>
      <c r="B12" s="27" t="s">
        <v>13</v>
      </c>
      <c r="C12" s="29" t="s">
        <v>11</v>
      </c>
      <c r="D12" s="64" t="s">
        <v>40</v>
      </c>
      <c r="E12" s="64" t="s">
        <v>40</v>
      </c>
      <c r="F12" s="64" t="s">
        <v>40</v>
      </c>
      <c r="G12" s="66">
        <v>0</v>
      </c>
      <c r="H12" s="70" t="s">
        <v>40</v>
      </c>
      <c r="I12" s="68">
        <v>0</v>
      </c>
      <c r="J12" s="68">
        <v>0</v>
      </c>
      <c r="K12" s="22" t="s">
        <v>20</v>
      </c>
    </row>
    <row r="13" spans="1:11" ht="15.75" customHeight="1" x14ac:dyDescent="0.35">
      <c r="A13" s="24"/>
      <c r="B13" s="27"/>
      <c r="C13" s="29" t="s">
        <v>12</v>
      </c>
      <c r="D13" s="64" t="s">
        <v>40</v>
      </c>
      <c r="E13" s="64" t="s">
        <v>40</v>
      </c>
      <c r="F13" s="64" t="s">
        <v>40</v>
      </c>
      <c r="G13" s="66">
        <v>0</v>
      </c>
      <c r="H13" s="70" t="s">
        <v>40</v>
      </c>
      <c r="I13" s="68">
        <v>0</v>
      </c>
      <c r="J13" s="68">
        <v>0</v>
      </c>
    </row>
    <row r="14" spans="1:11" ht="15.75" customHeight="1" x14ac:dyDescent="0.35">
      <c r="A14" s="24"/>
      <c r="B14" s="27"/>
      <c r="C14" s="29" t="s">
        <v>15</v>
      </c>
      <c r="D14" s="64" t="s">
        <v>40</v>
      </c>
      <c r="E14" s="64" t="s">
        <v>40</v>
      </c>
      <c r="F14" s="64" t="s">
        <v>40</v>
      </c>
      <c r="G14" s="66">
        <v>0</v>
      </c>
      <c r="H14" s="70" t="s">
        <v>40</v>
      </c>
      <c r="I14" s="68">
        <v>0</v>
      </c>
      <c r="J14" s="68">
        <v>0</v>
      </c>
    </row>
    <row r="15" spans="1:11" ht="15.75" customHeight="1" x14ac:dyDescent="0.35">
      <c r="A15" s="24"/>
      <c r="B15" s="27"/>
      <c r="C15" s="29" t="s">
        <v>10</v>
      </c>
      <c r="D15" s="64" t="s">
        <v>40</v>
      </c>
      <c r="E15" s="64" t="s">
        <v>40</v>
      </c>
      <c r="F15" s="64" t="s">
        <v>40</v>
      </c>
      <c r="G15" s="66">
        <v>0</v>
      </c>
      <c r="H15" s="70" t="s">
        <v>40</v>
      </c>
      <c r="I15" s="68">
        <v>0</v>
      </c>
      <c r="J15" s="68">
        <v>0</v>
      </c>
    </row>
    <row r="16" spans="1:11" ht="15.75" customHeight="1" x14ac:dyDescent="0.35">
      <c r="A16" s="24"/>
      <c r="B16" s="24"/>
      <c r="C16" s="24"/>
      <c r="D16" s="23" t="s">
        <v>20</v>
      </c>
      <c r="E16" s="23"/>
      <c r="F16" s="25"/>
      <c r="G16" s="25"/>
      <c r="H16" s="25"/>
      <c r="I16" s="25"/>
      <c r="J16" s="25"/>
    </row>
    <row r="17" spans="2:3" ht="15.75" customHeight="1" x14ac:dyDescent="0.35">
      <c r="B17" t="s">
        <v>16</v>
      </c>
    </row>
    <row r="18" spans="2:3" ht="15.75" customHeight="1" x14ac:dyDescent="0.35">
      <c r="B18" s="4" t="s">
        <v>21</v>
      </c>
    </row>
    <row r="19" spans="2:3" ht="15.75" customHeight="1" x14ac:dyDescent="0.35">
      <c r="B19" s="1" t="s">
        <v>17</v>
      </c>
    </row>
    <row r="20" spans="2:3" ht="15.75" customHeight="1" x14ac:dyDescent="0.35">
      <c r="B20" s="5" t="s">
        <v>32</v>
      </c>
    </row>
    <row r="21" spans="2:3" ht="15.75" customHeight="1" x14ac:dyDescent="0.35">
      <c r="B21" t="s">
        <v>20</v>
      </c>
    </row>
    <row r="22" spans="2:3" ht="15.75" customHeight="1" x14ac:dyDescent="0.35">
      <c r="B22" s="88" t="s">
        <v>18</v>
      </c>
      <c r="C22" s="89"/>
    </row>
    <row r="23" spans="2:3" ht="15.75" customHeight="1" x14ac:dyDescent="0.35"/>
    <row r="24" spans="2:3" ht="15.75" customHeight="1" x14ac:dyDescent="0.35"/>
    <row r="25" spans="2:3" ht="15.75" customHeight="1" x14ac:dyDescent="0.35"/>
    <row r="26" spans="2:3" ht="15.75" customHeight="1" x14ac:dyDescent="0.35"/>
    <row r="27" spans="2:3" ht="15.75" customHeight="1" x14ac:dyDescent="0.35"/>
    <row r="28" spans="2:3" ht="15.75" customHeight="1" x14ac:dyDescent="0.35"/>
    <row r="29" spans="2:3" ht="15.75" customHeight="1" x14ac:dyDescent="0.35"/>
    <row r="30" spans="2:3" ht="15.75" customHeight="1" x14ac:dyDescent="0.35"/>
    <row r="31" spans="2:3" ht="15.75" customHeight="1" x14ac:dyDescent="0.35"/>
    <row r="32" spans="2:3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</sheetData>
  <mergeCells count="6">
    <mergeCell ref="B22:C22"/>
    <mergeCell ref="J5:J8"/>
    <mergeCell ref="G5:G7"/>
    <mergeCell ref="G9:G11"/>
    <mergeCell ref="D2:G2"/>
    <mergeCell ref="H2:J2"/>
  </mergeCells>
  <pageMargins left="1.2649999999999999" right="0.7" top="0.75" bottom="0.75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192C-84F3-4D9B-91ED-7746530B7456}">
  <dimension ref="A1:I16"/>
  <sheetViews>
    <sheetView topLeftCell="A9" workbookViewId="0">
      <selection activeCell="C5" sqref="C5"/>
    </sheetView>
  </sheetViews>
  <sheetFormatPr defaultRowHeight="14.5" x14ac:dyDescent="0.35"/>
  <cols>
    <col min="1" max="1" width="6.7265625" customWidth="1"/>
    <col min="2" max="2" width="30" customWidth="1"/>
    <col min="3" max="3" width="22.7265625" customWidth="1"/>
    <col min="4" max="9" width="16.54296875" customWidth="1"/>
  </cols>
  <sheetData>
    <row r="1" spans="1:9" x14ac:dyDescent="0.35">
      <c r="A1" s="3" t="s">
        <v>22</v>
      </c>
    </row>
    <row r="3" spans="1:9" s="3" customFormat="1" x14ac:dyDescent="0.35">
      <c r="B3" s="3" t="s">
        <v>26</v>
      </c>
    </row>
    <row r="5" spans="1:9" x14ac:dyDescent="0.35">
      <c r="B5" s="4" t="s">
        <v>27</v>
      </c>
      <c r="C5" s="12">
        <v>50000</v>
      </c>
    </row>
    <row r="6" spans="1:9" x14ac:dyDescent="0.35">
      <c r="B6" s="71" t="s">
        <v>56</v>
      </c>
      <c r="C6" s="12">
        <v>25000</v>
      </c>
    </row>
    <row r="7" spans="1:9" x14ac:dyDescent="0.35">
      <c r="B7" s="4" t="s">
        <v>28</v>
      </c>
      <c r="C7" s="12">
        <v>75000</v>
      </c>
    </row>
    <row r="8" spans="1:9" ht="54.5" customHeight="1" x14ac:dyDescent="0.35"/>
    <row r="9" spans="1:9" s="9" customFormat="1" ht="111.65" customHeight="1" x14ac:dyDescent="0.35">
      <c r="B9" s="84" t="s">
        <v>14</v>
      </c>
      <c r="C9" s="84" t="s">
        <v>1</v>
      </c>
      <c r="D9" s="84" t="s">
        <v>24</v>
      </c>
      <c r="E9" s="84" t="s">
        <v>23</v>
      </c>
      <c r="F9" s="84" t="s">
        <v>25</v>
      </c>
      <c r="G9" s="84" t="s">
        <v>28</v>
      </c>
      <c r="H9" s="84" t="s">
        <v>31</v>
      </c>
      <c r="I9" s="84" t="s">
        <v>52</v>
      </c>
    </row>
    <row r="10" spans="1:9" x14ac:dyDescent="0.35">
      <c r="A10" s="4" t="s">
        <v>20</v>
      </c>
      <c r="B10" s="85" t="s">
        <v>0</v>
      </c>
      <c r="C10" s="86" t="s">
        <v>10</v>
      </c>
      <c r="D10" s="8">
        <v>32000</v>
      </c>
      <c r="E10" s="6">
        <v>0</v>
      </c>
      <c r="F10" s="6">
        <v>0</v>
      </c>
      <c r="G10" s="6">
        <v>32000</v>
      </c>
      <c r="H10" s="10">
        <v>0.625</v>
      </c>
      <c r="I10" s="10">
        <v>0</v>
      </c>
    </row>
    <row r="11" spans="1:9" x14ac:dyDescent="0.35">
      <c r="A11" s="4" t="s">
        <v>20</v>
      </c>
      <c r="B11" s="85" t="s">
        <v>7</v>
      </c>
      <c r="C11" s="86" t="s">
        <v>61</v>
      </c>
      <c r="D11" s="8">
        <v>9000</v>
      </c>
      <c r="E11" s="7">
        <v>16000</v>
      </c>
      <c r="F11" s="6">
        <v>0</v>
      </c>
      <c r="G11" s="6">
        <v>25000</v>
      </c>
      <c r="H11" s="11">
        <v>0.1875</v>
      </c>
      <c r="I11" s="11">
        <v>0.64</v>
      </c>
    </row>
    <row r="12" spans="1:9" x14ac:dyDescent="0.35">
      <c r="A12" s="4" t="s">
        <v>20</v>
      </c>
      <c r="B12" s="85" t="s">
        <v>7</v>
      </c>
      <c r="C12" s="86" t="s">
        <v>60</v>
      </c>
      <c r="D12" s="8">
        <v>9000</v>
      </c>
      <c r="E12" s="7">
        <v>9000</v>
      </c>
      <c r="F12" s="6">
        <v>0</v>
      </c>
      <c r="G12" s="6">
        <v>18000</v>
      </c>
      <c r="H12" s="11">
        <v>0.1875</v>
      </c>
      <c r="I12" s="11">
        <v>0.36</v>
      </c>
    </row>
    <row r="13" spans="1:9" s="15" customFormat="1" x14ac:dyDescent="0.35">
      <c r="B13" s="16" t="s">
        <v>29</v>
      </c>
      <c r="C13" s="17" t="s">
        <v>29</v>
      </c>
      <c r="D13" s="18">
        <f t="shared" ref="D13" si="0">SUM(D10:D12)</f>
        <v>50000</v>
      </c>
      <c r="E13" s="18">
        <f>SUM(E10:E12)</f>
        <v>25000</v>
      </c>
      <c r="F13" s="18">
        <v>0</v>
      </c>
      <c r="G13" s="18">
        <f>SUM(G10:G12)</f>
        <v>75000</v>
      </c>
      <c r="H13" s="19">
        <f t="shared" ref="H13:I13" si="1">SUM(H10:H12)</f>
        <v>1</v>
      </c>
      <c r="I13" s="19">
        <f t="shared" si="1"/>
        <v>1</v>
      </c>
    </row>
    <row r="14" spans="1:9" s="13" customFormat="1" x14ac:dyDescent="0.35">
      <c r="I14" s="14" t="s">
        <v>20</v>
      </c>
    </row>
    <row r="16" spans="1:9" ht="39.5" x14ac:dyDescent="0.35">
      <c r="B16" s="27" t="s">
        <v>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7BB3-4C15-4E10-9BCA-1D53E9DC4C8D}">
  <dimension ref="A1:I19"/>
  <sheetViews>
    <sheetView tabSelected="1" topLeftCell="A8" workbookViewId="0">
      <selection activeCell="C13" sqref="C13"/>
    </sheetView>
  </sheetViews>
  <sheetFormatPr defaultRowHeight="14.5" x14ac:dyDescent="0.35"/>
  <cols>
    <col min="1" max="1" width="6.54296875" customWidth="1"/>
    <col min="2" max="2" width="30.81640625" customWidth="1"/>
    <col min="3" max="3" width="22.453125" customWidth="1"/>
    <col min="4" max="9" width="16.54296875" customWidth="1"/>
  </cols>
  <sheetData>
    <row r="1" spans="1:9" s="3" customFormat="1" x14ac:dyDescent="0.35">
      <c r="B1" s="3" t="s">
        <v>30</v>
      </c>
    </row>
    <row r="3" spans="1:9" x14ac:dyDescent="0.35">
      <c r="B3" s="4" t="s">
        <v>27</v>
      </c>
      <c r="C3" s="12">
        <v>50000</v>
      </c>
    </row>
    <row r="4" spans="1:9" x14ac:dyDescent="0.35">
      <c r="B4" s="71" t="s">
        <v>56</v>
      </c>
      <c r="C4" s="12">
        <v>35000</v>
      </c>
    </row>
    <row r="5" spans="1:9" x14ac:dyDescent="0.35">
      <c r="B5" s="20" t="s">
        <v>34</v>
      </c>
      <c r="C5" s="12"/>
      <c r="D5" s="21">
        <v>1</v>
      </c>
    </row>
    <row r="6" spans="1:9" x14ac:dyDescent="0.35">
      <c r="B6" s="20" t="s">
        <v>35</v>
      </c>
      <c r="C6" s="12"/>
      <c r="D6" s="21">
        <v>0</v>
      </c>
    </row>
    <row r="7" spans="1:9" x14ac:dyDescent="0.35">
      <c r="B7" s="4" t="s">
        <v>28</v>
      </c>
      <c r="C7" s="12">
        <v>85000</v>
      </c>
    </row>
    <row r="8" spans="1:9" ht="53.5" customHeight="1" x14ac:dyDescent="0.35"/>
    <row r="9" spans="1:9" s="9" customFormat="1" ht="111.65" customHeight="1" x14ac:dyDescent="0.35">
      <c r="B9" s="78" t="s">
        <v>14</v>
      </c>
      <c r="C9" s="78" t="s">
        <v>1</v>
      </c>
      <c r="D9" s="78" t="s">
        <v>24</v>
      </c>
      <c r="E9" s="78" t="s">
        <v>23</v>
      </c>
      <c r="F9" s="78" t="s">
        <v>25</v>
      </c>
      <c r="G9" s="78" t="s">
        <v>28</v>
      </c>
      <c r="H9" s="78" t="s">
        <v>31</v>
      </c>
      <c r="I9" s="78" t="s">
        <v>52</v>
      </c>
    </row>
    <row r="10" spans="1:9" x14ac:dyDescent="0.35">
      <c r="A10" s="4" t="s">
        <v>20</v>
      </c>
      <c r="B10" s="82" t="s">
        <v>0</v>
      </c>
      <c r="C10" s="39" t="s">
        <v>10</v>
      </c>
      <c r="D10" s="31">
        <v>32000</v>
      </c>
      <c r="E10" s="32">
        <v>0</v>
      </c>
      <c r="F10" s="32">
        <v>0</v>
      </c>
      <c r="G10" s="33">
        <v>32000</v>
      </c>
      <c r="H10" s="34">
        <v>0.64</v>
      </c>
      <c r="I10" s="34">
        <v>0</v>
      </c>
    </row>
    <row r="11" spans="1:9" x14ac:dyDescent="0.35">
      <c r="A11" s="4" t="s">
        <v>20</v>
      </c>
      <c r="B11" s="82" t="s">
        <v>7</v>
      </c>
      <c r="C11" s="39" t="s">
        <v>61</v>
      </c>
      <c r="D11" s="31">
        <v>5000</v>
      </c>
      <c r="E11" s="35">
        <v>15000</v>
      </c>
      <c r="F11" s="32">
        <v>0</v>
      </c>
      <c r="G11" s="33">
        <v>20000</v>
      </c>
      <c r="H11" s="36">
        <v>0.1</v>
      </c>
      <c r="I11" s="36">
        <v>0.42849999999999999</v>
      </c>
    </row>
    <row r="12" spans="1:9" x14ac:dyDescent="0.35">
      <c r="A12" s="4" t="s">
        <v>20</v>
      </c>
      <c r="B12" s="82" t="s">
        <v>7</v>
      </c>
      <c r="C12" s="39" t="s">
        <v>60</v>
      </c>
      <c r="D12" s="31">
        <v>7000</v>
      </c>
      <c r="E12" s="35">
        <v>20000</v>
      </c>
      <c r="F12" s="32">
        <v>0</v>
      </c>
      <c r="G12" s="33">
        <v>27000</v>
      </c>
      <c r="H12" s="36">
        <v>0.14000000000000001</v>
      </c>
      <c r="I12" s="36">
        <v>0.57150000000000001</v>
      </c>
    </row>
    <row r="13" spans="1:9" x14ac:dyDescent="0.35">
      <c r="A13" s="4"/>
      <c r="B13" s="82" t="s">
        <v>7</v>
      </c>
      <c r="C13" s="83" t="s">
        <v>10</v>
      </c>
      <c r="D13" s="31">
        <v>6000</v>
      </c>
      <c r="E13" s="32">
        <v>0</v>
      </c>
      <c r="F13" s="32">
        <v>0</v>
      </c>
      <c r="G13" s="37">
        <v>6000</v>
      </c>
      <c r="H13" s="36">
        <v>0.12</v>
      </c>
      <c r="I13" s="36">
        <v>0</v>
      </c>
    </row>
    <row r="14" spans="1:9" s="30" customFormat="1" x14ac:dyDescent="0.35">
      <c r="B14" s="38" t="s">
        <v>29</v>
      </c>
      <c r="C14" s="39" t="s">
        <v>29</v>
      </c>
      <c r="D14" s="40">
        <f>SUM(D10:D13)</f>
        <v>50000</v>
      </c>
      <c r="E14" s="40">
        <f>SUM(E10:E12)</f>
        <v>35000</v>
      </c>
      <c r="F14" s="40">
        <v>0</v>
      </c>
      <c r="G14" s="40">
        <f>SUM(G10:G13)</f>
        <v>85000</v>
      </c>
      <c r="H14" s="41">
        <f>SUM(H10:H13)</f>
        <v>1</v>
      </c>
      <c r="I14" s="41">
        <f>SUM(I10:I12)</f>
        <v>1</v>
      </c>
    </row>
    <row r="16" spans="1:9" ht="39.5" x14ac:dyDescent="0.35">
      <c r="B16" s="27" t="s">
        <v>43</v>
      </c>
    </row>
    <row r="17" customFormat="1" x14ac:dyDescent="0.35"/>
    <row r="18" customFormat="1" x14ac:dyDescent="0.35"/>
    <row r="19" customFormat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1D29-0509-4DCA-BAD1-190A6AE1C77C}">
  <dimension ref="A1:AX21"/>
  <sheetViews>
    <sheetView topLeftCell="A10" workbookViewId="0">
      <selection activeCell="C14" sqref="C14"/>
    </sheetView>
  </sheetViews>
  <sheetFormatPr defaultRowHeight="14.5" x14ac:dyDescent="0.35"/>
  <cols>
    <col min="1" max="1" width="5.54296875" customWidth="1"/>
    <col min="2" max="2" width="28.7265625" customWidth="1"/>
    <col min="3" max="3" width="25.54296875" bestFit="1" customWidth="1"/>
    <col min="4" max="10" width="16.54296875" customWidth="1"/>
  </cols>
  <sheetData>
    <row r="1" spans="1:11" s="3" customFormat="1" x14ac:dyDescent="0.35">
      <c r="B1" s="52" t="s">
        <v>36</v>
      </c>
      <c r="C1" s="52"/>
      <c r="D1" s="52"/>
      <c r="E1" s="52"/>
    </row>
    <row r="2" spans="1:11" x14ac:dyDescent="0.35">
      <c r="B2" s="53"/>
      <c r="C2" s="53"/>
      <c r="D2" s="53"/>
      <c r="E2" s="53"/>
    </row>
    <row r="3" spans="1:11" x14ac:dyDescent="0.35">
      <c r="B3" s="54" t="s">
        <v>27</v>
      </c>
      <c r="C3" s="55">
        <f>D18</f>
        <v>50000</v>
      </c>
      <c r="D3" s="53"/>
      <c r="E3" s="53"/>
    </row>
    <row r="4" spans="1:11" x14ac:dyDescent="0.35">
      <c r="B4" s="60" t="s">
        <v>45</v>
      </c>
      <c r="C4" s="61">
        <f>D12+D15</f>
        <v>28000</v>
      </c>
      <c r="D4" s="62">
        <f>C4/C3</f>
        <v>0.56000000000000005</v>
      </c>
      <c r="E4" s="56" t="s">
        <v>51</v>
      </c>
    </row>
    <row r="5" spans="1:11" x14ac:dyDescent="0.35">
      <c r="B5" s="60" t="s">
        <v>46</v>
      </c>
      <c r="C5" s="61">
        <f>D13+D14+D16</f>
        <v>22000</v>
      </c>
      <c r="D5" s="63"/>
      <c r="E5" s="53"/>
    </row>
    <row r="6" spans="1:11" x14ac:dyDescent="0.35">
      <c r="B6" s="56" t="s">
        <v>44</v>
      </c>
      <c r="C6" s="57">
        <f>C7+C8</f>
        <v>25000</v>
      </c>
      <c r="D6" s="59">
        <f>C6/C3</f>
        <v>0.5</v>
      </c>
      <c r="E6" s="56" t="s">
        <v>51</v>
      </c>
    </row>
    <row r="7" spans="1:11" x14ac:dyDescent="0.35">
      <c r="B7" s="58" t="s">
        <v>47</v>
      </c>
      <c r="C7" s="61">
        <f>E18</f>
        <v>13750</v>
      </c>
      <c r="D7" s="62">
        <f>C7/(H13+H14+H16)</f>
        <v>0.38461538461538464</v>
      </c>
      <c r="E7" s="56" t="s">
        <v>49</v>
      </c>
    </row>
    <row r="8" spans="1:11" x14ac:dyDescent="0.35">
      <c r="B8" s="58" t="s">
        <v>48</v>
      </c>
      <c r="C8" s="61">
        <f>F17+G17</f>
        <v>11250</v>
      </c>
      <c r="D8" s="62">
        <f>C8/H18</f>
        <v>0.15</v>
      </c>
      <c r="E8" s="56" t="s">
        <v>50</v>
      </c>
    </row>
    <row r="9" spans="1:11" x14ac:dyDescent="0.35">
      <c r="B9" s="54" t="s">
        <v>28</v>
      </c>
      <c r="C9" s="55">
        <v>75000</v>
      </c>
      <c r="D9" s="53"/>
      <c r="E9" s="53"/>
    </row>
    <row r="10" spans="1:11" s="24" customFormat="1" ht="53.5" customHeight="1" x14ac:dyDescent="0.35"/>
    <row r="11" spans="1:11" s="26" customFormat="1" ht="111.65" customHeight="1" x14ac:dyDescent="0.35">
      <c r="B11" s="78" t="s">
        <v>14</v>
      </c>
      <c r="C11" s="78" t="s">
        <v>1</v>
      </c>
      <c r="D11" s="78" t="s">
        <v>24</v>
      </c>
      <c r="E11" s="78" t="s">
        <v>23</v>
      </c>
      <c r="F11" s="78" t="s">
        <v>2</v>
      </c>
      <c r="G11" s="78" t="s">
        <v>37</v>
      </c>
      <c r="H11" s="78" t="s">
        <v>28</v>
      </c>
      <c r="I11" s="78" t="s">
        <v>31</v>
      </c>
      <c r="J11" s="78" t="s">
        <v>52</v>
      </c>
    </row>
    <row r="12" spans="1:11" s="24" customFormat="1" x14ac:dyDescent="0.35">
      <c r="A12" s="42" t="s">
        <v>20</v>
      </c>
      <c r="B12" s="79" t="s">
        <v>0</v>
      </c>
      <c r="C12" s="80" t="s">
        <v>10</v>
      </c>
      <c r="D12" s="47">
        <v>23000</v>
      </c>
      <c r="E12" s="48">
        <v>0</v>
      </c>
      <c r="F12" s="48"/>
      <c r="G12" s="48"/>
      <c r="H12" s="49">
        <f>SUM(D12:G12)</f>
        <v>23000</v>
      </c>
      <c r="I12" s="50">
        <f>D12/50000</f>
        <v>0.46</v>
      </c>
      <c r="J12" s="50">
        <v>0</v>
      </c>
    </row>
    <row r="13" spans="1:11" s="24" customFormat="1" x14ac:dyDescent="0.35">
      <c r="A13" s="42" t="s">
        <v>20</v>
      </c>
      <c r="B13" s="79" t="s">
        <v>7</v>
      </c>
      <c r="C13" s="80" t="s">
        <v>61</v>
      </c>
      <c r="D13" s="47">
        <v>12000</v>
      </c>
      <c r="E13" s="51">
        <v>5000</v>
      </c>
      <c r="F13" s="48"/>
      <c r="G13" s="48"/>
      <c r="H13" s="49">
        <f t="shared" ref="H13:H17" si="0">SUM(D13:G13)</f>
        <v>17000</v>
      </c>
      <c r="I13" s="50">
        <f t="shared" ref="I13:I17" si="1">D13/50000</f>
        <v>0.24</v>
      </c>
      <c r="J13" s="50">
        <v>0.2</v>
      </c>
    </row>
    <row r="14" spans="1:11" s="24" customFormat="1" x14ac:dyDescent="0.35">
      <c r="A14" s="42" t="s">
        <v>20</v>
      </c>
      <c r="B14" s="79" t="s">
        <v>7</v>
      </c>
      <c r="C14" s="80" t="s">
        <v>60</v>
      </c>
      <c r="D14" s="47">
        <v>8000</v>
      </c>
      <c r="E14" s="51">
        <v>8750</v>
      </c>
      <c r="F14" s="48"/>
      <c r="G14" s="48"/>
      <c r="H14" s="49">
        <f t="shared" si="0"/>
        <v>16750</v>
      </c>
      <c r="I14" s="50">
        <f t="shared" si="1"/>
        <v>0.16</v>
      </c>
      <c r="J14" s="50">
        <v>0.35</v>
      </c>
    </row>
    <row r="15" spans="1:11" s="24" customFormat="1" x14ac:dyDescent="0.35">
      <c r="A15" s="42"/>
      <c r="B15" s="79" t="s">
        <v>7</v>
      </c>
      <c r="C15" s="81" t="s">
        <v>10</v>
      </c>
      <c r="D15" s="47">
        <v>5000</v>
      </c>
      <c r="E15" s="48">
        <v>0</v>
      </c>
      <c r="F15" s="48"/>
      <c r="G15" s="48"/>
      <c r="H15" s="49">
        <f t="shared" si="0"/>
        <v>5000</v>
      </c>
      <c r="I15" s="50">
        <f t="shared" si="1"/>
        <v>0.1</v>
      </c>
      <c r="J15" s="50">
        <v>0</v>
      </c>
    </row>
    <row r="16" spans="1:11" s="24" customFormat="1" ht="14.5" customHeight="1" x14ac:dyDescent="0.35">
      <c r="A16" s="42"/>
      <c r="B16" s="79" t="s">
        <v>7</v>
      </c>
      <c r="C16" s="81" t="s">
        <v>12</v>
      </c>
      <c r="D16" s="47">
        <v>2000</v>
      </c>
      <c r="E16" s="51">
        <v>0</v>
      </c>
      <c r="F16" s="48"/>
      <c r="G16" s="48"/>
      <c r="H16" s="49">
        <f t="shared" si="0"/>
        <v>2000</v>
      </c>
      <c r="I16" s="50">
        <f t="shared" si="1"/>
        <v>0.04</v>
      </c>
      <c r="J16" s="50">
        <v>0</v>
      </c>
      <c r="K16" s="46"/>
    </row>
    <row r="17" spans="1:50" s="24" customFormat="1" x14ac:dyDescent="0.35">
      <c r="A17" s="42"/>
      <c r="B17" s="79" t="s">
        <v>38</v>
      </c>
      <c r="C17" s="81" t="s">
        <v>39</v>
      </c>
      <c r="D17" s="48"/>
      <c r="E17" s="48"/>
      <c r="F17" s="51">
        <v>7000</v>
      </c>
      <c r="G17" s="51">
        <v>4250</v>
      </c>
      <c r="H17" s="49">
        <f t="shared" si="0"/>
        <v>11250</v>
      </c>
      <c r="I17" s="50">
        <f t="shared" si="1"/>
        <v>0</v>
      </c>
      <c r="J17" s="50">
        <v>0.45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s="72" customFormat="1" x14ac:dyDescent="0.35">
      <c r="B18" s="74" t="s">
        <v>29</v>
      </c>
      <c r="C18" s="75" t="s">
        <v>29</v>
      </c>
      <c r="D18" s="76">
        <f>SUM(D12:D16)</f>
        <v>50000</v>
      </c>
      <c r="E18" s="76">
        <f>SUM(E12:E17)</f>
        <v>13750</v>
      </c>
      <c r="F18" s="76">
        <v>7000</v>
      </c>
      <c r="G18" s="76">
        <v>4250</v>
      </c>
      <c r="H18" s="76">
        <f>SUM(H12:H17)</f>
        <v>75000</v>
      </c>
      <c r="I18" s="77">
        <f>SUM(I12:I17)</f>
        <v>1</v>
      </c>
      <c r="J18" s="77">
        <f>SUM(J12:J17)</f>
        <v>1</v>
      </c>
      <c r="K18" s="73"/>
    </row>
    <row r="19" spans="1:50" x14ac:dyDescent="0.35">
      <c r="I19" s="44"/>
      <c r="J19" s="44"/>
      <c r="K19" s="45"/>
    </row>
    <row r="21" spans="1:50" ht="39.5" x14ac:dyDescent="0.35">
      <c r="B21" s="27" t="s">
        <v>43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e63bdd-534e-4aaf-855a-4c017eec7126}" enabled="0" method="" siteId="{81e63bdd-534e-4aaf-855a-4c017eec71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Financieringsvoorwaarden </vt:lpstr>
      <vt:lpstr>Voorbeeld 1</vt:lpstr>
      <vt:lpstr>Voorbeeld 2</vt:lpstr>
      <vt:lpstr>Voorbeeld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Bruggen, I. van [Ilias]</cp:lastModifiedBy>
  <dcterms:created xsi:type="dcterms:W3CDTF">2025-10-09T08:06:44Z</dcterms:created>
  <dcterms:modified xsi:type="dcterms:W3CDTF">2025-10-28T15:40:03Z</dcterms:modified>
</cp:coreProperties>
</file>